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75" windowHeight="8385" firstSheet="3" activeTab="3"/>
  </bookViews>
  <sheets>
    <sheet name="ισοζυγια" sheetId="1" state="hidden" r:id="rId1"/>
    <sheet name="κατασταση κερδη ζημιων" sheetId="2" state="hidden" r:id="rId2"/>
    <sheet name="ΙΣΟΖΥΓΙΟ IRMAR" sheetId="3" state="hidden" r:id="rId3"/>
    <sheet name="Φύλλο1" sheetId="4" r:id="rId4"/>
  </sheets>
  <externalReferences>
    <externalReference r:id="rId5"/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E55" i="4"/>
  <c r="F15"/>
  <c r="H63"/>
  <c r="H55"/>
  <c r="E115"/>
  <c r="D115"/>
  <c r="E114"/>
  <c r="E116" s="1"/>
  <c r="D116" s="1"/>
  <c r="D114"/>
  <c r="D113"/>
  <c r="E113" s="1"/>
  <c r="E110"/>
  <c r="D110"/>
  <c r="E109"/>
  <c r="E112" s="1"/>
  <c r="D109"/>
  <c r="D112" s="1"/>
  <c r="E108"/>
  <c r="E111" s="1"/>
  <c r="D108"/>
  <c r="D111" s="1"/>
  <c r="E107"/>
  <c r="D107"/>
  <c r="E106"/>
  <c r="D106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89"/>
  <c r="E89" s="1"/>
  <c r="E88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E65"/>
  <c r="D65"/>
  <c r="D64"/>
  <c r="D62"/>
  <c r="E62" s="1"/>
  <c r="D61"/>
  <c r="E61" s="1"/>
  <c r="E58"/>
  <c r="D58"/>
  <c r="H58" s="1"/>
  <c r="D57"/>
  <c r="E56"/>
  <c r="H56" s="1"/>
  <c r="D54"/>
  <c r="E48"/>
  <c r="D48"/>
  <c r="D47"/>
  <c r="D46"/>
  <c r="D45"/>
  <c r="E45" s="1"/>
  <c r="D44"/>
  <c r="E44" s="1"/>
  <c r="E43"/>
  <c r="E42"/>
  <c r="E41"/>
  <c r="E40"/>
  <c r="H40" s="1"/>
  <c r="E39"/>
  <c r="D39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E30"/>
  <c r="D30"/>
  <c r="D11"/>
  <c r="D10"/>
  <c r="F7"/>
  <c r="E62" i="3"/>
  <c r="F62" s="1"/>
  <c r="F7"/>
  <c r="E40"/>
  <c r="H40" s="1"/>
  <c r="H51" s="1"/>
  <c r="E64"/>
  <c r="D64"/>
  <c r="D63"/>
  <c r="D61"/>
  <c r="E61" s="1"/>
  <c r="D60"/>
  <c r="E60" s="1"/>
  <c r="E57"/>
  <c r="D57"/>
  <c r="F64" l="1"/>
  <c r="D70"/>
  <c r="D69"/>
  <c r="D68"/>
  <c r="D67"/>
  <c r="D88"/>
  <c r="E88" s="1"/>
  <c r="E87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E70"/>
  <c r="E69"/>
  <c r="E68"/>
  <c r="E67"/>
  <c r="E114"/>
  <c r="D114" s="1"/>
  <c r="E113"/>
  <c r="E115" s="1"/>
  <c r="D115" s="1"/>
  <c r="D112"/>
  <c r="E112" s="1"/>
  <c r="E109"/>
  <c r="D109"/>
  <c r="E108"/>
  <c r="E111" s="1"/>
  <c r="D108"/>
  <c r="D111" s="1"/>
  <c r="E107"/>
  <c r="E110" s="1"/>
  <c r="D107"/>
  <c r="D110" s="1"/>
  <c r="E106"/>
  <c r="D106"/>
  <c r="E105"/>
  <c r="D105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49"/>
  <c r="E48"/>
  <c r="D48"/>
  <c r="D113" l="1"/>
  <c r="E55" l="1"/>
  <c r="D56"/>
  <c r="F55"/>
  <c r="D47"/>
  <c r="D46"/>
  <c r="D45"/>
  <c r="E45" s="1"/>
  <c r="D44"/>
  <c r="E44" s="1"/>
  <c r="E43"/>
  <c r="E42"/>
  <c r="E41"/>
  <c r="E39"/>
  <c r="D39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E30"/>
  <c r="D30"/>
  <c r="D11"/>
  <c r="D10"/>
  <c r="D54" i="1"/>
  <c r="E50"/>
  <c r="F50" s="1"/>
  <c r="D48"/>
  <c r="D47"/>
  <c r="D46"/>
  <c r="D45"/>
  <c r="E39"/>
  <c r="D39"/>
  <c r="D11"/>
  <c r="D10"/>
  <c r="D44" l="1"/>
  <c r="E44" s="1"/>
  <c r="D43"/>
  <c r="E43" s="1"/>
  <c r="E42"/>
  <c r="E41"/>
  <c r="E40"/>
  <c r="D38"/>
  <c r="E38" s="1"/>
  <c r="D37"/>
  <c r="E37" s="1"/>
  <c r="D36"/>
  <c r="E36" s="1"/>
  <c r="D35"/>
  <c r="E35" s="1"/>
  <c r="D34"/>
  <c r="E34" s="1"/>
  <c r="D33"/>
  <c r="E33" s="1"/>
  <c r="D32"/>
  <c r="E32" s="1"/>
  <c r="E30"/>
  <c r="D31"/>
  <c r="E31" s="1"/>
  <c r="D30"/>
  <c r="E19"/>
  <c r="D19"/>
  <c r="F19" s="1"/>
  <c r="D14" i="4" l="1"/>
  <c r="D19"/>
  <c r="F19" s="1"/>
  <c r="F119" s="1"/>
  <c r="D19" i="3"/>
  <c r="F19" s="1"/>
  <c r="E64" i="4"/>
  <c r="H64" s="1"/>
  <c r="H119" s="1"/>
  <c r="E63" i="3"/>
  <c r="F63" s="1"/>
  <c r="D14" i="1"/>
  <c r="E14" i="4" l="1"/>
  <c r="E119" s="1"/>
  <c r="D119"/>
</calcChain>
</file>

<file path=xl/sharedStrings.xml><?xml version="1.0" encoding="utf-8"?>
<sst xmlns="http://schemas.openxmlformats.org/spreadsheetml/2006/main" count="573" uniqueCount="188">
  <si>
    <t>ΙΣΟΖΥΓΙΟ ΟΚΤΩΒΡΙΟΥ 30.10.2008</t>
  </si>
  <si>
    <t>ΛΟΓΑΡΙΑΣΜΟΙ</t>
  </si>
  <si>
    <t>ΥΠΟΛΟΙΠΑ</t>
  </si>
  <si>
    <t>ΧΡΕΩΣΗ</t>
  </si>
  <si>
    <t>ΠΙΣΤΩΣΗ</t>
  </si>
  <si>
    <t>1. ΠΑΓΙΟ ΕΝΕΡΓΗΤΙΚΟ</t>
  </si>
  <si>
    <t>16.10.XXXX</t>
  </si>
  <si>
    <t>24.01.0009</t>
  </si>
  <si>
    <t>24.01.0019</t>
  </si>
  <si>
    <t>ΑΘΡΟΙΣΜΑΤΑ</t>
  </si>
  <si>
    <t>Καταστάσεις Κερδών και Ζημιών</t>
  </si>
  <si>
    <t>Κατάσταση Κερδών και Ζημιών Οκτωβρίου 2008</t>
  </si>
  <si>
    <t>ΕΣΟΔΑ</t>
  </si>
  <si>
    <t>Έσοδα από Ενοίκια Δωματίων 9%</t>
  </si>
  <si>
    <t>Έσοδα από πρωινά 9%</t>
  </si>
  <si>
    <t>Έσοδα από γεύμα-δείπνο 9%</t>
  </si>
  <si>
    <t>Έσοδα από τηλέφωνο 19%</t>
  </si>
  <si>
    <t>Έσοδα από internet 19%</t>
  </si>
  <si>
    <t>Έσοδα καφε μπαρ 9%</t>
  </si>
  <si>
    <t>Έσοδα καφε μπαρ 19%</t>
  </si>
  <si>
    <t>Έσοδα από αίθ.Συνεδρ 19%</t>
  </si>
  <si>
    <t xml:space="preserve">Έξοδα Ίδρυσης και Α΄ Εγκατάστασης </t>
  </si>
  <si>
    <t>Αγορές Ειδών 9%</t>
  </si>
  <si>
    <t>Αγορές Ειδών 19%</t>
  </si>
  <si>
    <t>2.ΑΓΟΡΕΣ ΧΡΗΣΗΣ</t>
  </si>
  <si>
    <t>3.ΑΠΑΙΤΗΣΕΙΣ ΚΑΙ ΔΙΑΘΕΣΙΜΑ</t>
  </si>
  <si>
    <t>30.00.0000</t>
  </si>
  <si>
    <t>38.00.0000</t>
  </si>
  <si>
    <t>33.13.0000</t>
  </si>
  <si>
    <t>Πελάτες Διαμένοντες</t>
  </si>
  <si>
    <t>33.03.0000</t>
  </si>
  <si>
    <t>Προκαταβολή Φόρου Εισοδήματος</t>
  </si>
  <si>
    <t>33.03.0001</t>
  </si>
  <si>
    <t>33.03.0002</t>
  </si>
  <si>
    <t xml:space="preserve">Αθανασιάδης </t>
  </si>
  <si>
    <t xml:space="preserve">Βενετίδης       </t>
  </si>
  <si>
    <t xml:space="preserve">Σαββίδης     </t>
  </si>
  <si>
    <t>Ταμείο</t>
  </si>
  <si>
    <t>4.ΚΑΘΑΡΗ ΘΕΣΗ</t>
  </si>
  <si>
    <t>40.00.0000</t>
  </si>
  <si>
    <t>40.02.0000</t>
  </si>
  <si>
    <t>Καταβεβλημένο μετοχικό κεφάλαιο</t>
  </si>
  <si>
    <t>40.02.0001</t>
  </si>
  <si>
    <t>40.02.0002</t>
  </si>
  <si>
    <t>5.ΒΡΑΧΥΠΡΟΘΕΣΜΕΣ ΥΠΟΧΡΕΩΣΕΙΣ</t>
  </si>
  <si>
    <t>50.00.0000</t>
  </si>
  <si>
    <t>50.00.0001</t>
  </si>
  <si>
    <t>50.00.0002</t>
  </si>
  <si>
    <t>50.00.0003</t>
  </si>
  <si>
    <t>50.00.0004</t>
  </si>
  <si>
    <t>50.00.0005</t>
  </si>
  <si>
    <t>50.00.0006</t>
  </si>
  <si>
    <t>50.00.0007</t>
  </si>
  <si>
    <t>50.00.0008</t>
  </si>
  <si>
    <t>Έδεσμα Α.Ε</t>
  </si>
  <si>
    <t>ΒΑZΖΑR A.E</t>
  </si>
  <si>
    <t>Κων/νίδης &amp; ΣΙΑ ΟΕ</t>
  </si>
  <si>
    <t>Ζαμπέτογλου ΑΕ</t>
  </si>
  <si>
    <t xml:space="preserve">Μπαμπλάς Παναγιώτης </t>
  </si>
  <si>
    <t>50.00.1000</t>
  </si>
  <si>
    <t>Πέτρου Τάσος</t>
  </si>
  <si>
    <t>Ευαγγέλου</t>
  </si>
  <si>
    <t>ΠΛΑΙΣΙΟ ΑΕ</t>
  </si>
  <si>
    <t>Γεωργιάδης Στάυρος</t>
  </si>
  <si>
    <t>Δουλοπουλος</t>
  </si>
  <si>
    <t>41.02</t>
  </si>
  <si>
    <t>Τακτικό Αποθεματικό</t>
  </si>
  <si>
    <t>53.08.0000</t>
  </si>
  <si>
    <t>53.08.0001</t>
  </si>
  <si>
    <t>53.08.0002</t>
  </si>
  <si>
    <t>54.00.2009</t>
  </si>
  <si>
    <t>ΦΠΑ αγορών 9%</t>
  </si>
  <si>
    <t>54.00.2019</t>
  </si>
  <si>
    <t>ΦΠΑ αγορών 19%</t>
  </si>
  <si>
    <t>54.00.2908</t>
  </si>
  <si>
    <t>ΦΠΑ δαπανων -εξόδων 9%</t>
  </si>
  <si>
    <t>53.00.0000</t>
  </si>
  <si>
    <t>Καταβλητέες Αποδοχές</t>
  </si>
  <si>
    <t>54.00.2919</t>
  </si>
  <si>
    <t>ΦΠΑ εξόδων-δαπανών 19%</t>
  </si>
  <si>
    <t>54.00.7309</t>
  </si>
  <si>
    <t>ΦΠΑ Εσόδων 9%</t>
  </si>
  <si>
    <t>54.00.7318</t>
  </si>
  <si>
    <t>ΦΠΑ Εσόδων 19%</t>
  </si>
  <si>
    <t>54.01.0000</t>
  </si>
  <si>
    <t>Δημοτκά Τέλη Ξενοδοχείου 9%</t>
  </si>
  <si>
    <t>54.01.0001</t>
  </si>
  <si>
    <t>Δημοτκά Τέλη Ξενοδοχείου 19%</t>
  </si>
  <si>
    <t>54.03.0000</t>
  </si>
  <si>
    <t>Φόρος Μισθωτών Υπηρεσιών</t>
  </si>
  <si>
    <t>54.03.9999</t>
  </si>
  <si>
    <t>Απόδοση Φόρου Μισθωτών Υπηρεσιών</t>
  </si>
  <si>
    <t>54.04.0000</t>
  </si>
  <si>
    <t>Φόρος Ελεύθερων Επαγγελμάτων 20%</t>
  </si>
  <si>
    <t>54.04.9999</t>
  </si>
  <si>
    <t>Απόδοση Φόρων-Τελών Αμοιβών Τρίτων</t>
  </si>
  <si>
    <t>54.04.0025</t>
  </si>
  <si>
    <t>Φόρος Αμοιβών Μελών Δ.Σ 25%</t>
  </si>
  <si>
    <t>54.04.0012</t>
  </si>
  <si>
    <t>Χαρτόσημο Αμοιβών Δ.Σ. 1.2%</t>
  </si>
  <si>
    <t>55.00.0000</t>
  </si>
  <si>
    <t>ΙΚΑ λογ.εισφορών</t>
  </si>
  <si>
    <t>55.02.0000</t>
  </si>
  <si>
    <t>ΤΑΞΥ-Εισφορές</t>
  </si>
  <si>
    <t>6. ΟΡΓΑΝΙΚΑ ΕΞΟΔΑ ΚΑΤ΄`ΕΙΔΟΣ</t>
  </si>
  <si>
    <t>60.00.0000</t>
  </si>
  <si>
    <t>Τακτικές Αποδοχές</t>
  </si>
  <si>
    <t>60.03.0000</t>
  </si>
  <si>
    <t>Εργοδοτ.Εισφ.ΙΚΑ</t>
  </si>
  <si>
    <t>60.03.0001</t>
  </si>
  <si>
    <t>Εργοδοτ.Εισφ.ΤΑΞΥ</t>
  </si>
  <si>
    <t>61.00.0000</t>
  </si>
  <si>
    <t>Αμοιβές λογιστών 19%</t>
  </si>
  <si>
    <t>62.04.0000</t>
  </si>
  <si>
    <t xml:space="preserve">Ενοίκια κτιρίου </t>
  </si>
  <si>
    <t>61.01.0000</t>
  </si>
  <si>
    <t>62.00.0000</t>
  </si>
  <si>
    <t>Ηλεκτρικό ρεύμα μδε</t>
  </si>
  <si>
    <t>62.03.0201</t>
  </si>
  <si>
    <t>Ταχυδρομικά χδε</t>
  </si>
  <si>
    <t>63.04.0000</t>
  </si>
  <si>
    <t>Τέλη -Φόροι Καθαριότητας</t>
  </si>
  <si>
    <t>63.98.0000</t>
  </si>
  <si>
    <t>Χαρτόσημο μισθωμάτων 3,6%</t>
  </si>
  <si>
    <t>64.07.0000</t>
  </si>
  <si>
    <t>Έντυπη και γραφική ύλη</t>
  </si>
  <si>
    <t>64.08.0000</t>
  </si>
  <si>
    <t>Υλικά καθαριότητας 19%</t>
  </si>
  <si>
    <t xml:space="preserve">Αμοιβές Μελών Δ.Σ. </t>
  </si>
  <si>
    <t>62.07.0100</t>
  </si>
  <si>
    <t>Επισκεύες κτιρίου-συντηρήσεις</t>
  </si>
  <si>
    <t>64.00.0000</t>
  </si>
  <si>
    <t>Έξοδα Κίνησης</t>
  </si>
  <si>
    <t>64.01.0002</t>
  </si>
  <si>
    <t>Έξοδα ταξιδίων</t>
  </si>
  <si>
    <t>64.07.0100</t>
  </si>
  <si>
    <t xml:space="preserve">Έξοδα εκτυπώσεων </t>
  </si>
  <si>
    <t>64.07.0301</t>
  </si>
  <si>
    <t>Αναλώσιμα Η/Υ</t>
  </si>
  <si>
    <t>64.98.0099</t>
  </si>
  <si>
    <t>60.00.0300</t>
  </si>
  <si>
    <t xml:space="preserve">Αμοιβές Δ/Χ </t>
  </si>
  <si>
    <t>62.02.0001</t>
  </si>
  <si>
    <t>Υδρευση</t>
  </si>
  <si>
    <t>62.03.0001</t>
  </si>
  <si>
    <t>Κινητή Τηλεφωνία</t>
  </si>
  <si>
    <t>Δαπάνες διάφορες 19%</t>
  </si>
  <si>
    <t>Διάφορα έξοδα χδε</t>
  </si>
  <si>
    <t>64.98.0019</t>
  </si>
  <si>
    <t>7.ΟΡΓΑΝΙΚΑ ΕΣΟΔΑ ΚΑΤ΄ΕΙΔΟΣ</t>
  </si>
  <si>
    <t>73.00.0001</t>
  </si>
  <si>
    <t>73.04.0001</t>
  </si>
  <si>
    <t>73.02.0001</t>
  </si>
  <si>
    <t>73.02.0002</t>
  </si>
  <si>
    <t>73.05.0001</t>
  </si>
  <si>
    <t>73.05.0002</t>
  </si>
  <si>
    <t>73.02.0377</t>
  </si>
  <si>
    <t>73.01.0176</t>
  </si>
  <si>
    <t>8.ΛΟΓΑΡΙΑΣΜΟΣ ΑΠΟΤΕΛΕΣΜΑΤΩΝ</t>
  </si>
  <si>
    <t>80.00.0000</t>
  </si>
  <si>
    <t>Γενική Εκμετάλλευση</t>
  </si>
  <si>
    <t>80.01.0000</t>
  </si>
  <si>
    <t>Μικτά Αποτελέσματα Εκμετάλλευσης</t>
  </si>
  <si>
    <t>80.02.0000</t>
  </si>
  <si>
    <t>Γενικά Έξοδα Διοικήσεως</t>
  </si>
  <si>
    <t>80.02.0002</t>
  </si>
  <si>
    <t>Γενικά Έξοδα Διαθέσεως</t>
  </si>
  <si>
    <t>86.00.0000</t>
  </si>
  <si>
    <t>Μικτά Αποτ/τα(κέρδη) Εκμετάλλ</t>
  </si>
  <si>
    <t>86.00.0002</t>
  </si>
  <si>
    <t>86.00.0004</t>
  </si>
  <si>
    <t>86.99.0000</t>
  </si>
  <si>
    <t>88.00.0000</t>
  </si>
  <si>
    <t>88.08.0000</t>
  </si>
  <si>
    <t>Φόρος Εισοδήματος</t>
  </si>
  <si>
    <t>Καθαρά Αποτελέσματα Χρήσεως</t>
  </si>
  <si>
    <t xml:space="preserve">Καθαρά Κέρδη Χρήσεως </t>
  </si>
  <si>
    <t>88.99</t>
  </si>
  <si>
    <t>Κέρδη προς Διάθεση</t>
  </si>
  <si>
    <t>53.01</t>
  </si>
  <si>
    <t>Μερίσματα Πληρωτέα</t>
  </si>
  <si>
    <t>54.07.0000</t>
  </si>
  <si>
    <t>Φόρος Εισοδήματος Φορολογητέων Κερδών</t>
  </si>
  <si>
    <t>ΙΣΟΖΥΓΙΟ  31.10.2008-31.12.2008</t>
  </si>
  <si>
    <t xml:space="preserve">ΤΕΛΙΚΟ ΙΣΟΖΥΓΙΟ   </t>
  </si>
  <si>
    <t>ΑΠΌ 31.10.2008 ΕΩΣ 31.12.2008</t>
  </si>
  <si>
    <t>Φόρος Εισοδ Φορ/τέων Κερδών</t>
  </si>
  <si>
    <t>Απόδοση Φόρων-Τελών Αμ/ών Τρίτων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</si>
</sst>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name val="Times New Roman"/>
      <family val="1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sz val="10"/>
      <color theme="1"/>
      <name val="Arial"/>
      <family val="2"/>
      <charset val="161"/>
    </font>
    <font>
      <sz val="10.5"/>
      <name val="Times New Roman"/>
      <family val="1"/>
      <charset val="161"/>
    </font>
    <font>
      <sz val="10.5"/>
      <color theme="1"/>
      <name val="Calibri"/>
      <family val="2"/>
      <charset val="161"/>
      <scheme val="minor"/>
    </font>
    <font>
      <sz val="10"/>
      <name val="Times New Roman"/>
      <family val="1"/>
      <charset val="161"/>
    </font>
    <font>
      <b/>
      <sz val="11"/>
      <color theme="1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3" borderId="0" xfId="0" applyFont="1" applyFill="1" applyBorder="1" applyAlignment="1"/>
    <xf numFmtId="0" fontId="1" fillId="3" borderId="0" xfId="0" applyFont="1" applyFill="1" applyBorder="1"/>
    <xf numFmtId="0" fontId="3" fillId="3" borderId="0" xfId="0" applyFont="1" applyFill="1" applyBorder="1" applyAlignment="1"/>
    <xf numFmtId="0" fontId="1" fillId="0" borderId="0" xfId="0" applyFont="1" applyBorder="1"/>
    <xf numFmtId="0" fontId="7" fillId="0" borderId="0" xfId="0" applyFont="1"/>
    <xf numFmtId="0" fontId="4" fillId="0" borderId="0" xfId="2" applyFont="1"/>
    <xf numFmtId="0" fontId="8" fillId="0" borderId="0" xfId="0" applyFont="1"/>
    <xf numFmtId="0" fontId="4" fillId="0" borderId="0" xfId="3" applyFont="1"/>
    <xf numFmtId="0" fontId="4" fillId="0" borderId="0" xfId="4" applyFont="1"/>
    <xf numFmtId="0" fontId="4" fillId="0" borderId="0" xfId="5" applyFont="1"/>
    <xf numFmtId="0" fontId="4" fillId="0" borderId="0" xfId="6" applyFont="1"/>
    <xf numFmtId="0" fontId="4" fillId="0" borderId="0" xfId="7" applyFont="1" applyBorder="1" applyAlignment="1"/>
    <xf numFmtId="4" fontId="4" fillId="0" borderId="10" xfId="7" applyNumberFormat="1" applyFont="1" applyBorder="1" applyAlignment="1"/>
    <xf numFmtId="0" fontId="9" fillId="2" borderId="12" xfId="0" applyFont="1" applyFill="1" applyBorder="1" applyAlignment="1"/>
    <xf numFmtId="0" fontId="1" fillId="0" borderId="13" xfId="0" applyFont="1" applyBorder="1"/>
    <xf numFmtId="0" fontId="4" fillId="0" borderId="13" xfId="7" applyFont="1" applyBorder="1" applyAlignment="1"/>
    <xf numFmtId="0" fontId="0" fillId="0" borderId="13" xfId="0" applyBorder="1"/>
    <xf numFmtId="0" fontId="1" fillId="0" borderId="10" xfId="0" applyFont="1" applyBorder="1"/>
    <xf numFmtId="0" fontId="1" fillId="0" borderId="11" xfId="0" applyFont="1" applyBorder="1"/>
    <xf numFmtId="0" fontId="8" fillId="0" borderId="13" xfId="0" applyFont="1" applyBorder="1"/>
    <xf numFmtId="0" fontId="9" fillId="2" borderId="14" xfId="0" applyFont="1" applyFill="1" applyBorder="1" applyAlignment="1"/>
    <xf numFmtId="4" fontId="1" fillId="0" borderId="10" xfId="0" applyNumberFormat="1" applyFont="1" applyBorder="1"/>
    <xf numFmtId="4" fontId="1" fillId="0" borderId="13" xfId="0" applyNumberFormat="1" applyFont="1" applyBorder="1"/>
    <xf numFmtId="4" fontId="4" fillId="0" borderId="13" xfId="7" applyNumberFormat="1" applyFont="1" applyBorder="1" applyAlignment="1"/>
    <xf numFmtId="0" fontId="4" fillId="0" borderId="0" xfId="8" applyFont="1" applyBorder="1" applyAlignment="1">
      <alignment horizontal="left"/>
    </xf>
    <xf numFmtId="0" fontId="4" fillId="0" borderId="0" xfId="9" applyFont="1"/>
    <xf numFmtId="0" fontId="4" fillId="0" borderId="0" xfId="10" applyFont="1" applyBorder="1"/>
    <xf numFmtId="0" fontId="4" fillId="0" borderId="0" xfId="11" applyFont="1"/>
    <xf numFmtId="0" fontId="4" fillId="0" borderId="0" xfId="12" applyFont="1"/>
    <xf numFmtId="0" fontId="4" fillId="0" borderId="0" xfId="13" applyFont="1" applyBorder="1"/>
    <xf numFmtId="0" fontId="4" fillId="0" borderId="0" xfId="14" applyFont="1"/>
    <xf numFmtId="0" fontId="4" fillId="0" borderId="0" xfId="15" applyFont="1" applyBorder="1"/>
    <xf numFmtId="0" fontId="4" fillId="0" borderId="0" xfId="1" applyFont="1"/>
    <xf numFmtId="0" fontId="4" fillId="0" borderId="0" xfId="16" applyFont="1" applyBorder="1"/>
    <xf numFmtId="2" fontId="1" fillId="0" borderId="10" xfId="0" applyNumberFormat="1" applyFont="1" applyBorder="1"/>
    <xf numFmtId="2" fontId="1" fillId="0" borderId="13" xfId="0" applyNumberFormat="1" applyFont="1" applyBorder="1"/>
    <xf numFmtId="0" fontId="4" fillId="0" borderId="0" xfId="17" applyFont="1"/>
    <xf numFmtId="0" fontId="4" fillId="0" borderId="0" xfId="18" applyFont="1"/>
    <xf numFmtId="0" fontId="4" fillId="0" borderId="0" xfId="19" applyFont="1"/>
    <xf numFmtId="0" fontId="4" fillId="3" borderId="0" xfId="0" applyFont="1" applyFill="1" applyBorder="1" applyAlignment="1"/>
    <xf numFmtId="2" fontId="1" fillId="0" borderId="0" xfId="0" applyNumberFormat="1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10" fillId="0" borderId="0" xfId="0" applyFont="1"/>
    <xf numFmtId="0" fontId="10" fillId="0" borderId="0" xfId="0" applyFont="1" applyBorder="1"/>
    <xf numFmtId="0" fontId="1" fillId="3" borderId="0" xfId="0" applyFont="1" applyFill="1"/>
    <xf numFmtId="0" fontId="0" fillId="3" borderId="0" xfId="0" applyFill="1"/>
    <xf numFmtId="4" fontId="4" fillId="0" borderId="10" xfId="0" applyNumberFormat="1" applyFont="1" applyBorder="1"/>
    <xf numFmtId="4" fontId="4" fillId="0" borderId="15" xfId="0" applyNumberFormat="1" applyFont="1" applyBorder="1"/>
    <xf numFmtId="0" fontId="1" fillId="0" borderId="15" xfId="0" applyFont="1" applyBorder="1"/>
    <xf numFmtId="4" fontId="0" fillId="0" borderId="15" xfId="0" applyNumberFormat="1" applyBorder="1"/>
    <xf numFmtId="4" fontId="4" fillId="0" borderId="15" xfId="7" applyNumberFormat="1" applyFont="1" applyBorder="1" applyAlignment="1"/>
    <xf numFmtId="4" fontId="0" fillId="0" borderId="13" xfId="0" applyNumberFormat="1" applyBorder="1"/>
    <xf numFmtId="0" fontId="0" fillId="0" borderId="11" xfId="0" applyBorder="1"/>
    <xf numFmtId="0" fontId="10" fillId="0" borderId="13" xfId="0" applyFont="1" applyBorder="1"/>
    <xf numFmtId="0" fontId="11" fillId="0" borderId="13" xfId="0" applyFont="1" applyBorder="1"/>
    <xf numFmtId="0" fontId="9" fillId="2" borderId="3" xfId="0" applyFont="1" applyFill="1" applyBorder="1" applyAlignment="1"/>
    <xf numFmtId="0" fontId="4" fillId="0" borderId="13" xfId="0" applyFont="1" applyBorder="1"/>
    <xf numFmtId="0" fontId="1" fillId="3" borderId="13" xfId="0" applyFont="1" applyFill="1" applyBorder="1"/>
    <xf numFmtId="0" fontId="4" fillId="3" borderId="13" xfId="0" applyFont="1" applyFill="1" applyBorder="1"/>
    <xf numFmtId="0" fontId="1" fillId="0" borderId="17" xfId="0" applyFont="1" applyBorder="1"/>
    <xf numFmtId="0" fontId="1" fillId="0" borderId="20" xfId="0" applyFont="1" applyBorder="1"/>
    <xf numFmtId="2" fontId="1" fillId="0" borderId="21" xfId="0" applyNumberFormat="1" applyFont="1" applyBorder="1"/>
    <xf numFmtId="4" fontId="1" fillId="0" borderId="0" xfId="0" applyNumberFormat="1" applyFont="1" applyBorder="1"/>
    <xf numFmtId="0" fontId="0" fillId="0" borderId="0" xfId="0"/>
    <xf numFmtId="4" fontId="0" fillId="0" borderId="0" xfId="0" applyNumberFormat="1"/>
    <xf numFmtId="4" fontId="1" fillId="0" borderId="17" xfId="0" applyNumberFormat="1" applyFont="1" applyBorder="1"/>
    <xf numFmtId="2" fontId="0" fillId="0" borderId="0" xfId="0" applyNumberFormat="1"/>
    <xf numFmtId="0" fontId="4" fillId="0" borderId="0" xfId="0" applyFont="1" applyBorder="1" applyAlignment="1"/>
    <xf numFmtId="0" fontId="12" fillId="0" borderId="0" xfId="0" applyFont="1" applyBorder="1" applyAlignment="1"/>
    <xf numFmtId="4" fontId="1" fillId="0" borderId="2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/>
    <xf numFmtId="4" fontId="1" fillId="0" borderId="15" xfId="0" applyNumberFormat="1" applyFont="1" applyBorder="1"/>
    <xf numFmtId="4" fontId="1" fillId="0" borderId="21" xfId="0" applyNumberFormat="1" applyFont="1" applyBorder="1"/>
    <xf numFmtId="4" fontId="0" fillId="0" borderId="0" xfId="0" applyNumberFormat="1"/>
    <xf numFmtId="4" fontId="0" fillId="0" borderId="10" xfId="0" applyNumberFormat="1" applyBorder="1"/>
    <xf numFmtId="4" fontId="4" fillId="0" borderId="0" xfId="7" applyNumberFormat="1" applyFont="1" applyBorder="1" applyAlignment="1"/>
    <xf numFmtId="4" fontId="9" fillId="2" borderId="3" xfId="0" applyNumberFormat="1" applyFont="1" applyFill="1" applyBorder="1" applyAlignment="1"/>
    <xf numFmtId="4" fontId="9" fillId="2" borderId="12" xfId="0" applyNumberFormat="1" applyFont="1" applyFill="1" applyBorder="1" applyAlignment="1"/>
    <xf numFmtId="4" fontId="9" fillId="2" borderId="14" xfId="0" applyNumberFormat="1" applyFont="1" applyFill="1" applyBorder="1" applyAlignment="1"/>
    <xf numFmtId="4" fontId="0" fillId="0" borderId="17" xfId="0" applyNumberFormat="1" applyBorder="1"/>
    <xf numFmtId="4" fontId="1" fillId="0" borderId="0" xfId="0" applyNumberFormat="1" applyFont="1"/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4" borderId="10" xfId="0" applyNumberFormat="1" applyFont="1" applyFill="1" applyBorder="1"/>
    <xf numFmtId="4" fontId="1" fillId="4" borderId="13" xfId="0" applyNumberFormat="1" applyFont="1" applyFill="1" applyBorder="1"/>
    <xf numFmtId="4" fontId="0" fillId="4" borderId="0" xfId="0" applyNumberFormat="1" applyFill="1"/>
    <xf numFmtId="0" fontId="0" fillId="0" borderId="0" xfId="0"/>
    <xf numFmtId="4" fontId="0" fillId="0" borderId="0" xfId="0" applyNumberFormat="1"/>
    <xf numFmtId="4" fontId="0" fillId="0" borderId="0" xfId="0" applyNumberFormat="1"/>
    <xf numFmtId="0" fontId="0" fillId="0" borderId="0" xfId="0"/>
    <xf numFmtId="4" fontId="1" fillId="0" borderId="0" xfId="0" applyNumberFormat="1" applyFont="1" applyFill="1" applyBorder="1"/>
    <xf numFmtId="0" fontId="1" fillId="0" borderId="20" xfId="0" applyFont="1" applyBorder="1" applyAlignment="1">
      <alignment horizontal="center"/>
    </xf>
    <xf numFmtId="0" fontId="0" fillId="0" borderId="10" xfId="0" applyBorder="1"/>
    <xf numFmtId="0" fontId="1" fillId="0" borderId="0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/>
    <xf numFmtId="0" fontId="1" fillId="0" borderId="18" xfId="0" applyFont="1" applyBorder="1" applyAlignment="1">
      <alignment horizontal="center"/>
    </xf>
    <xf numFmtId="0" fontId="0" fillId="0" borderId="8" xfId="0" applyBorder="1"/>
    <xf numFmtId="0" fontId="9" fillId="2" borderId="19" xfId="0" applyFont="1" applyFill="1" applyBorder="1" applyAlignment="1">
      <alignment horizontal="center"/>
    </xf>
    <xf numFmtId="0" fontId="0" fillId="0" borderId="3" xfId="0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9" fillId="2" borderId="19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0" fillId="0" borderId="3" xfId="0" applyNumberFormat="1" applyBorder="1"/>
    <xf numFmtId="4" fontId="1" fillId="4" borderId="20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0" fillId="0" borderId="8" xfId="0" applyNumberFormat="1" applyBorder="1"/>
    <xf numFmtId="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4" borderId="7" xfId="0" applyNumberForma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0" fillId="0" borderId="0" xfId="0" applyNumberFormat="1"/>
    <xf numFmtId="0" fontId="1" fillId="0" borderId="24" xfId="0" applyFont="1" applyBorder="1"/>
    <xf numFmtId="0" fontId="1" fillId="0" borderId="26" xfId="0" applyFont="1" applyBorder="1"/>
    <xf numFmtId="0" fontId="1" fillId="0" borderId="25" xfId="0" applyFont="1" applyBorder="1"/>
    <xf numFmtId="0" fontId="3" fillId="3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" fontId="7" fillId="0" borderId="25" xfId="0" applyNumberFormat="1" applyFont="1" applyBorder="1"/>
    <xf numFmtId="4" fontId="7" fillId="0" borderId="2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23" xfId="0" applyNumberFormat="1" applyFont="1" applyBorder="1"/>
    <xf numFmtId="0" fontId="8" fillId="0" borderId="8" xfId="0" applyFont="1" applyBorder="1"/>
    <xf numFmtId="0" fontId="8" fillId="0" borderId="10" xfId="0" applyFont="1" applyBorder="1"/>
    <xf numFmtId="4" fontId="8" fillId="0" borderId="10" xfId="0" applyNumberFormat="1" applyFont="1" applyBorder="1"/>
    <xf numFmtId="4" fontId="8" fillId="0" borderId="15" xfId="0" applyNumberFormat="1" applyFont="1" applyBorder="1"/>
    <xf numFmtId="4" fontId="8" fillId="0" borderId="13" xfId="0" applyNumberFormat="1" applyFont="1" applyBorder="1"/>
    <xf numFmtId="4" fontId="8" fillId="0" borderId="10" xfId="0" applyNumberFormat="1" applyFont="1" applyBorder="1"/>
    <xf numFmtId="4" fontId="8" fillId="0" borderId="3" xfId="0" applyNumberFormat="1" applyFont="1" applyBorder="1"/>
    <xf numFmtId="4" fontId="8" fillId="0" borderId="10" xfId="0" applyNumberFormat="1" applyFont="1" applyBorder="1" applyAlignment="1">
      <alignment horizontal="right"/>
    </xf>
    <xf numFmtId="4" fontId="8" fillId="0" borderId="0" xfId="0" applyNumberFormat="1" applyFont="1"/>
    <xf numFmtId="4" fontId="8" fillId="0" borderId="10" xfId="0" applyNumberFormat="1" applyFont="1" applyBorder="1" applyAlignment="1">
      <alignment horizontal="right"/>
    </xf>
    <xf numFmtId="4" fontId="8" fillId="0" borderId="17" xfId="0" applyNumberFormat="1" applyFont="1" applyBorder="1"/>
    <xf numFmtId="0" fontId="8" fillId="0" borderId="10" xfId="0" applyFont="1" applyBorder="1"/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4" fontId="8" fillId="0" borderId="20" xfId="0" applyNumberFormat="1" applyFont="1" applyBorder="1" applyAlignment="1">
      <alignment horizontal="center"/>
    </xf>
    <xf numFmtId="4" fontId="13" fillId="2" borderId="19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4" fontId="13" fillId="2" borderId="19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4" fontId="13" fillId="2" borderId="12" xfId="0" applyNumberFormat="1" applyFont="1" applyFill="1" applyBorder="1" applyAlignment="1">
      <alignment horizontal="center"/>
    </xf>
    <xf numFmtId="4" fontId="13" fillId="2" borderId="3" xfId="0" applyNumberFormat="1" applyFont="1" applyFill="1" applyBorder="1" applyAlignment="1"/>
    <xf numFmtId="4" fontId="13" fillId="2" borderId="12" xfId="0" applyNumberFormat="1" applyFont="1" applyFill="1" applyBorder="1" applyAlignment="1"/>
    <xf numFmtId="4" fontId="13" fillId="2" borderId="14" xfId="0" applyNumberFormat="1" applyFont="1" applyFill="1" applyBorder="1" applyAlignment="1"/>
    <xf numFmtId="4" fontId="13" fillId="3" borderId="10" xfId="0" applyNumberFormat="1" applyFont="1" applyFill="1" applyBorder="1" applyAlignment="1"/>
    <xf numFmtId="4" fontId="13" fillId="3" borderId="13" xfId="0" applyNumberFormat="1" applyFont="1" applyFill="1" applyBorder="1" applyAlignment="1"/>
    <xf numFmtId="4" fontId="8" fillId="0" borderId="20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27" xfId="0" applyNumberFormat="1" applyFont="1" applyBorder="1"/>
    <xf numFmtId="4" fontId="7" fillId="0" borderId="26" xfId="0" applyNumberFormat="1" applyFont="1" applyBorder="1"/>
    <xf numFmtId="4" fontId="8" fillId="3" borderId="17" xfId="0" applyNumberFormat="1" applyFont="1" applyFill="1" applyBorder="1"/>
    <xf numFmtId="4" fontId="8" fillId="3" borderId="13" xfId="0" applyNumberFormat="1" applyFont="1" applyFill="1" applyBorder="1"/>
    <xf numFmtId="4" fontId="8" fillId="3" borderId="10" xfId="0" applyNumberFormat="1" applyFont="1" applyFill="1" applyBorder="1"/>
    <xf numFmtId="4" fontId="8" fillId="3" borderId="20" xfId="0" applyNumberFormat="1" applyFont="1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center"/>
    </xf>
    <xf numFmtId="4" fontId="4" fillId="0" borderId="17" xfId="7" applyNumberFormat="1" applyFont="1" applyBorder="1" applyAlignment="1"/>
    <xf numFmtId="4" fontId="8" fillId="0" borderId="28" xfId="0" applyNumberFormat="1" applyFont="1" applyBorder="1"/>
    <xf numFmtId="4" fontId="8" fillId="0" borderId="29" xfId="0" applyNumberFormat="1" applyFont="1" applyBorder="1"/>
    <xf numFmtId="4" fontId="13" fillId="2" borderId="30" xfId="0" applyNumberFormat="1" applyFont="1" applyFill="1" applyBorder="1" applyAlignment="1"/>
    <xf numFmtId="4" fontId="8" fillId="0" borderId="0" xfId="0" applyNumberFormat="1" applyFont="1" applyBorder="1" applyAlignment="1">
      <alignment horizontal="center"/>
    </xf>
    <xf numFmtId="4" fontId="13" fillId="3" borderId="31" xfId="0" applyNumberFormat="1" applyFont="1" applyFill="1" applyBorder="1" applyAlignment="1"/>
    <xf numFmtId="4" fontId="13" fillId="3" borderId="18" xfId="0" applyNumberFormat="1" applyFont="1" applyFill="1" applyBorder="1" applyAlignment="1">
      <alignment horizontal="center"/>
    </xf>
    <xf numFmtId="4" fontId="13" fillId="3" borderId="8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0">
    <cellStyle name="Βασικό_Φύλλο1" xfId="1"/>
    <cellStyle name="Κανονικό" xfId="0" builtinId="0"/>
    <cellStyle name="Κανονικό 10" xfId="9"/>
    <cellStyle name="Κανονικό 11" xfId="10"/>
    <cellStyle name="Κανονικό 12" xfId="11"/>
    <cellStyle name="Κανονικό 13" xfId="12"/>
    <cellStyle name="Κανονικό 14" xfId="13"/>
    <cellStyle name="Κανονικό 15" xfId="14"/>
    <cellStyle name="Κανονικό 16" xfId="15"/>
    <cellStyle name="Κανονικό 17" xfId="16"/>
    <cellStyle name="Κανονικό 19" xfId="17"/>
    <cellStyle name="Κανονικό 20" xfId="18"/>
    <cellStyle name="Κανονικό 21" xfId="19"/>
    <cellStyle name="Κανονικό 3" xfId="2"/>
    <cellStyle name="Κανονικό 4" xfId="3"/>
    <cellStyle name="Κανονικό 5" xfId="4"/>
    <cellStyle name="Κανονικό 6" xfId="5"/>
    <cellStyle name="Κανονικό 7" xfId="6"/>
    <cellStyle name="Κανονικό 8" xfId="7"/>
    <cellStyle name="Κανονικό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2;&#917;&#923;&#921;&#922;&#919;+&#928;&#932;.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66;&#973;&#955;&#955;&#959;%20&#956;&#949;&#961;&#953;&#963;&#956;&#959;&#96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34;&#940;&#954;&#949;&#955;&#959;&#962;/&#966;&#973;&#955;&#955;&#959;%20&#956;&#949;&#961;&#953;&#963;&#956;&#959;&#96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ΗΜΕΡΟΛΟΓΙΟ ΟΚΤΩΒΡΙΟΥ"/>
      <sheetName val="ΗΜΕΡΟΛΟΓΙΟ ΝΟΕΜΒΡΙΟΥ"/>
      <sheetName val="ΗΕΜΕΡΟΛΟΓΙΟ ΔΕΚΕΜΒΡΙΟΥ"/>
      <sheetName val="ΚΑΘΟΛΙΚΟ ΟΚΤΩΒΡΙΟΥ"/>
      <sheetName val="ΚΑΘΟΛΙΚΟ ΝΟΕΜΒΡΙΟΥ"/>
      <sheetName val="ΚΑΘΟΛΙΚΟ ΔΕΚΕΜΒΡΙΟΥ"/>
      <sheetName val="ΙΣΟΖΥΓΙΟ ΟΚΤΩΒΡΙΟΥ"/>
      <sheetName val="ΙΣΟΖΥΓΙΟ ΝΟΕΜΒΡΙΟΥ"/>
      <sheetName val="ΙΣΟΖΥΓΙΟ ΔΕΚΕΜΒΡΙΟΥ"/>
      <sheetName val="Φύλλο1"/>
    </sheetNames>
    <sheetDataSet>
      <sheetData sheetId="0">
        <row r="169">
          <cell r="H169">
            <v>6459.51</v>
          </cell>
        </row>
        <row r="195">
          <cell r="H195">
            <v>2311.48</v>
          </cell>
        </row>
        <row r="196">
          <cell r="H196">
            <v>93.57</v>
          </cell>
        </row>
        <row r="202">
          <cell r="I202">
            <v>8.82</v>
          </cell>
        </row>
        <row r="203">
          <cell r="I203">
            <v>363.28</v>
          </cell>
        </row>
        <row r="214">
          <cell r="H214">
            <v>1755</v>
          </cell>
        </row>
        <row r="215">
          <cell r="I215">
            <v>685</v>
          </cell>
        </row>
        <row r="216">
          <cell r="I216">
            <v>1070</v>
          </cell>
        </row>
        <row r="219">
          <cell r="H219">
            <v>21105.41</v>
          </cell>
        </row>
        <row r="220">
          <cell r="I220">
            <v>8556.61</v>
          </cell>
        </row>
        <row r="221">
          <cell r="I221">
            <v>2493.77</v>
          </cell>
        </row>
        <row r="222">
          <cell r="I222">
            <v>91.16</v>
          </cell>
        </row>
        <row r="233">
          <cell r="H233">
            <v>24786.589999999997</v>
          </cell>
        </row>
        <row r="234">
          <cell r="H234">
            <v>24.65</v>
          </cell>
        </row>
        <row r="235">
          <cell r="H235">
            <v>211.25</v>
          </cell>
        </row>
        <row r="236">
          <cell r="H236">
            <v>25.62</v>
          </cell>
        </row>
        <row r="237">
          <cell r="H237">
            <v>120.64</v>
          </cell>
        </row>
        <row r="238">
          <cell r="H238">
            <v>511.84</v>
          </cell>
        </row>
        <row r="239">
          <cell r="H239">
            <v>189.44</v>
          </cell>
        </row>
        <row r="240">
          <cell r="H240">
            <v>155.46</v>
          </cell>
        </row>
        <row r="243">
          <cell r="H243">
            <v>3165.0799999999945</v>
          </cell>
        </row>
      </sheetData>
      <sheetData sheetId="1">
        <row r="18">
          <cell r="H18">
            <v>9777.89</v>
          </cell>
        </row>
        <row r="120">
          <cell r="H120">
            <v>1.66</v>
          </cell>
        </row>
        <row r="130">
          <cell r="I130">
            <v>5970.89</v>
          </cell>
        </row>
        <row r="142">
          <cell r="H142">
            <v>2138.5</v>
          </cell>
        </row>
        <row r="143">
          <cell r="H143">
            <v>90.82</v>
          </cell>
        </row>
        <row r="149">
          <cell r="I149">
            <v>13.5</v>
          </cell>
        </row>
        <row r="150">
          <cell r="I150">
            <v>367.27</v>
          </cell>
        </row>
        <row r="180">
          <cell r="H180">
            <v>517</v>
          </cell>
        </row>
        <row r="181">
          <cell r="I181">
            <v>367</v>
          </cell>
        </row>
        <row r="182">
          <cell r="I182">
            <v>150</v>
          </cell>
        </row>
        <row r="185">
          <cell r="H185">
            <v>16327.67</v>
          </cell>
        </row>
        <row r="186">
          <cell r="I186">
            <v>8040.7</v>
          </cell>
        </row>
        <row r="187">
          <cell r="I187">
            <v>2467.81</v>
          </cell>
        </row>
        <row r="188">
          <cell r="I188">
            <v>91.16</v>
          </cell>
        </row>
        <row r="202">
          <cell r="H202">
            <v>22162.949999999997</v>
          </cell>
        </row>
        <row r="203">
          <cell r="H203">
            <v>384.29999999999995</v>
          </cell>
        </row>
        <row r="204">
          <cell r="H204">
            <v>11.61</v>
          </cell>
        </row>
        <row r="205">
          <cell r="H205">
            <v>19.72</v>
          </cell>
        </row>
        <row r="206">
          <cell r="H206">
            <v>750.54</v>
          </cell>
        </row>
        <row r="207">
          <cell r="H207">
            <v>247.10999999999999</v>
          </cell>
        </row>
        <row r="208">
          <cell r="H208">
            <v>159.66</v>
          </cell>
        </row>
        <row r="211">
          <cell r="H211">
            <v>6891.2199999999993</v>
          </cell>
        </row>
      </sheetData>
      <sheetData sheetId="2">
        <row r="3">
          <cell r="H3">
            <v>10353.120000000003</v>
          </cell>
        </row>
        <row r="212">
          <cell r="H212">
            <v>39.89</v>
          </cell>
        </row>
        <row r="216">
          <cell r="H216">
            <v>3371.08</v>
          </cell>
        </row>
        <row r="217">
          <cell r="H217">
            <v>215.64</v>
          </cell>
        </row>
        <row r="223">
          <cell r="I223">
            <v>376.87</v>
          </cell>
        </row>
        <row r="236">
          <cell r="I236">
            <v>6117.36</v>
          </cell>
        </row>
        <row r="244">
          <cell r="I244">
            <v>6580.81</v>
          </cell>
        </row>
        <row r="255">
          <cell r="H255">
            <v>454.38</v>
          </cell>
        </row>
        <row r="256">
          <cell r="I256">
            <v>321.38</v>
          </cell>
        </row>
        <row r="257">
          <cell r="I257">
            <v>133</v>
          </cell>
        </row>
        <row r="260">
          <cell r="H260">
            <v>27428.28</v>
          </cell>
        </row>
        <row r="261">
          <cell r="I261">
            <v>8205.14</v>
          </cell>
        </row>
        <row r="262">
          <cell r="I262">
            <v>2495.17</v>
          </cell>
        </row>
        <row r="263">
          <cell r="I263">
            <v>91.12</v>
          </cell>
        </row>
        <row r="264">
          <cell r="I264">
            <v>8755.68</v>
          </cell>
        </row>
        <row r="265">
          <cell r="I265">
            <v>2550.48</v>
          </cell>
        </row>
        <row r="266">
          <cell r="I266">
            <v>94.16</v>
          </cell>
        </row>
        <row r="280">
          <cell r="H280">
            <v>35000.240000000005</v>
          </cell>
        </row>
        <row r="281">
          <cell r="H281">
            <v>914.75</v>
          </cell>
        </row>
        <row r="282">
          <cell r="H282">
            <v>366.99</v>
          </cell>
        </row>
        <row r="283">
          <cell r="H283">
            <v>69.569999999999993</v>
          </cell>
        </row>
        <row r="284">
          <cell r="H284">
            <v>119.69999999999999</v>
          </cell>
        </row>
        <row r="285">
          <cell r="H285">
            <v>695.62</v>
          </cell>
        </row>
        <row r="286">
          <cell r="H286">
            <v>425.18999999999994</v>
          </cell>
        </row>
        <row r="287">
          <cell r="H287">
            <v>509.28999999999996</v>
          </cell>
        </row>
        <row r="290">
          <cell r="H290">
            <v>10218.690000000008</v>
          </cell>
        </row>
        <row r="327">
          <cell r="I327">
            <v>14441.24</v>
          </cell>
        </row>
      </sheetData>
      <sheetData sheetId="3">
        <row r="54">
          <cell r="H54">
            <v>14.64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ΦΥΛΛΟ ΜΕΡΙΣΜΟΥ!!!"/>
      <sheetName val="ΚΑΘΟΛΙΚΑ ΟΛΩΝ ΜΗΝΩΝ"/>
      <sheetName val="καθολικο οκτωβριοσ"/>
      <sheetName val="καθολικο νοεμβριοσ"/>
      <sheetName val="καθολικο δεκεμβριοσ"/>
      <sheetName val="IRMAR KAΘ 10"/>
      <sheetName val="IRMAR KAΘ 11"/>
      <sheetName val="IRMAR ΚΑΘ 12"/>
    </sheetNames>
    <sheetDataSet>
      <sheetData sheetId="0">
        <row r="118">
          <cell r="C118">
            <v>9000</v>
          </cell>
        </row>
        <row r="120">
          <cell r="C120">
            <v>280</v>
          </cell>
        </row>
        <row r="121">
          <cell r="C121">
            <v>80</v>
          </cell>
        </row>
        <row r="122">
          <cell r="C122">
            <v>30</v>
          </cell>
        </row>
        <row r="123">
          <cell r="C123">
            <v>189</v>
          </cell>
        </row>
        <row r="124">
          <cell r="C124">
            <v>325.5</v>
          </cell>
        </row>
        <row r="125">
          <cell r="C125">
            <v>55</v>
          </cell>
        </row>
        <row r="126">
          <cell r="C126">
            <v>286.02999999999997</v>
          </cell>
        </row>
        <row r="127">
          <cell r="C127">
            <v>80</v>
          </cell>
        </row>
        <row r="129">
          <cell r="C129">
            <v>100</v>
          </cell>
        </row>
        <row r="130">
          <cell r="C130">
            <v>250</v>
          </cell>
        </row>
        <row r="131">
          <cell r="C131">
            <v>324</v>
          </cell>
        </row>
        <row r="132">
          <cell r="C132">
            <v>312</v>
          </cell>
        </row>
        <row r="133">
          <cell r="C133">
            <v>47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5">
          <cell r="A25">
            <v>5637</v>
          </cell>
        </row>
        <row r="26">
          <cell r="A26">
            <v>7278.72</v>
          </cell>
        </row>
        <row r="27">
          <cell r="A27">
            <v>7700.18</v>
          </cell>
        </row>
        <row r="28">
          <cell r="A28">
            <v>7967.2</v>
          </cell>
          <cell r="D28">
            <v>6459.51</v>
          </cell>
        </row>
        <row r="43">
          <cell r="G43">
            <v>326.05</v>
          </cell>
        </row>
        <row r="69">
          <cell r="H69">
            <v>26025.489999999998</v>
          </cell>
        </row>
        <row r="70">
          <cell r="B70">
            <v>4011.69</v>
          </cell>
        </row>
        <row r="74">
          <cell r="B74">
            <v>344.29</v>
          </cell>
        </row>
        <row r="75">
          <cell r="G75">
            <v>24270.49</v>
          </cell>
          <cell r="H75">
            <v>3165.08</v>
          </cell>
        </row>
        <row r="76">
          <cell r="H76">
            <v>21105.41</v>
          </cell>
        </row>
        <row r="80">
          <cell r="G80">
            <v>17939.603500000001</v>
          </cell>
          <cell r="H80">
            <v>17939.603500000001</v>
          </cell>
        </row>
        <row r="84">
          <cell r="G84">
            <v>3165.8114999999998</v>
          </cell>
          <cell r="H84">
            <v>3165.8114999999998</v>
          </cell>
        </row>
        <row r="88">
          <cell r="G88">
            <v>24270.49</v>
          </cell>
          <cell r="H88">
            <v>24270.49</v>
          </cell>
        </row>
        <row r="90">
          <cell r="B90">
            <v>1500</v>
          </cell>
        </row>
        <row r="94">
          <cell r="B94">
            <v>4808.87</v>
          </cell>
        </row>
        <row r="100">
          <cell r="A100">
            <v>98</v>
          </cell>
          <cell r="G100">
            <v>3165.08</v>
          </cell>
        </row>
        <row r="104">
          <cell r="H104">
            <v>3165.08</v>
          </cell>
        </row>
      </sheetData>
      <sheetData sheetId="6">
        <row r="12">
          <cell r="D12">
            <v>5970.89</v>
          </cell>
        </row>
        <row r="20">
          <cell r="A20">
            <v>9777.89</v>
          </cell>
        </row>
        <row r="21">
          <cell r="A21">
            <v>8745.5199999999986</v>
          </cell>
        </row>
        <row r="22">
          <cell r="A22">
            <v>7945.0899999999992</v>
          </cell>
          <cell r="G22">
            <v>318.89999999999998</v>
          </cell>
        </row>
        <row r="26">
          <cell r="G26">
            <v>326.05</v>
          </cell>
        </row>
        <row r="44">
          <cell r="H44">
            <v>1202.21</v>
          </cell>
        </row>
        <row r="48">
          <cell r="G48">
            <v>4011.69</v>
          </cell>
        </row>
        <row r="49">
          <cell r="H49">
            <v>3969.03</v>
          </cell>
        </row>
        <row r="52">
          <cell r="G52">
            <v>344.29</v>
          </cell>
        </row>
        <row r="53">
          <cell r="H53">
            <v>340.85</v>
          </cell>
        </row>
        <row r="62">
          <cell r="H62">
            <v>23735.89</v>
          </cell>
        </row>
        <row r="68">
          <cell r="G68">
            <v>23218.89</v>
          </cell>
          <cell r="H68">
            <v>6891.22</v>
          </cell>
        </row>
        <row r="69">
          <cell r="H69">
            <v>16327.67</v>
          </cell>
        </row>
        <row r="70">
          <cell r="A70">
            <v>1500</v>
          </cell>
        </row>
        <row r="73">
          <cell r="G73">
            <v>13878.52</v>
          </cell>
          <cell r="H73">
            <v>13878.52</v>
          </cell>
        </row>
        <row r="74">
          <cell r="A74">
            <v>150</v>
          </cell>
        </row>
        <row r="77">
          <cell r="G77">
            <v>2449.15</v>
          </cell>
          <cell r="H77">
            <v>2449.15</v>
          </cell>
        </row>
        <row r="81">
          <cell r="G81">
            <v>23218.89</v>
          </cell>
          <cell r="H81">
            <v>23218.89</v>
          </cell>
        </row>
        <row r="93">
          <cell r="G93">
            <v>6891.22</v>
          </cell>
        </row>
        <row r="97">
          <cell r="H97">
            <v>6891.22</v>
          </cell>
        </row>
      </sheetData>
      <sheetData sheetId="7">
        <row r="25">
          <cell r="A25">
            <v>10353.120000000003</v>
          </cell>
        </row>
        <row r="26">
          <cell r="A26">
            <v>7806.8200000000006</v>
          </cell>
        </row>
        <row r="27">
          <cell r="A27">
            <v>3873.78</v>
          </cell>
        </row>
        <row r="28">
          <cell r="A28">
            <v>3018.619999999999</v>
          </cell>
        </row>
        <row r="29">
          <cell r="A29">
            <v>8069.6400000000021</v>
          </cell>
          <cell r="D29">
            <v>6117.36</v>
          </cell>
        </row>
        <row r="30">
          <cell r="A30">
            <v>9055.6899999999987</v>
          </cell>
          <cell r="D30">
            <v>6580.81</v>
          </cell>
        </row>
        <row r="37">
          <cell r="H37">
            <v>11.190000000000001</v>
          </cell>
        </row>
        <row r="41">
          <cell r="G41">
            <v>682.56</v>
          </cell>
        </row>
        <row r="47">
          <cell r="A47">
            <v>154009.24</v>
          </cell>
        </row>
        <row r="65">
          <cell r="A65">
            <v>3969.03</v>
          </cell>
        </row>
        <row r="66">
          <cell r="B66">
            <v>8116.41</v>
          </cell>
        </row>
        <row r="69">
          <cell r="A69">
            <v>340.85</v>
          </cell>
        </row>
        <row r="70">
          <cell r="B70">
            <v>694.61</v>
          </cell>
        </row>
        <row r="91">
          <cell r="A91">
            <v>1500</v>
          </cell>
        </row>
        <row r="112">
          <cell r="B112">
            <v>38101.35</v>
          </cell>
        </row>
        <row r="114">
          <cell r="E114">
            <v>10218.69</v>
          </cell>
        </row>
        <row r="118">
          <cell r="A118">
            <v>37646.97</v>
          </cell>
          <cell r="B118">
            <v>10218.69</v>
          </cell>
          <cell r="E118">
            <v>5068.75</v>
          </cell>
        </row>
        <row r="119">
          <cell r="B119">
            <v>27428.28</v>
          </cell>
        </row>
        <row r="123">
          <cell r="A123">
            <v>23314.04</v>
          </cell>
          <cell r="B123">
            <v>23314.04</v>
          </cell>
        </row>
        <row r="127">
          <cell r="A127">
            <v>4114.24</v>
          </cell>
          <cell r="B127">
            <v>4114.24</v>
          </cell>
        </row>
        <row r="131">
          <cell r="A131">
            <v>37646.97</v>
          </cell>
          <cell r="B131">
            <v>37646.97</v>
          </cell>
        </row>
        <row r="143">
          <cell r="A143">
            <v>10218.69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ΦΥΛΛΟ ΜΕΡΙΣΜΟΥ!!!"/>
      <sheetName val="ΚΑΘΟΛΙΚΑ ΟΛΩΝ ΜΗΝΩΝ"/>
      <sheetName val="καθολικο οκτωβριοσ"/>
      <sheetName val="καθολικο νοεμβριοσ"/>
      <sheetName val="καθολικο δεκεμβριοσ"/>
      <sheetName val="IRMAR KAΘ 10"/>
      <sheetName val="IRMAR KAΘ 11"/>
      <sheetName val="IRMAR ΚΑΘ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D8">
            <v>952</v>
          </cell>
        </row>
        <row r="12">
          <cell r="D12">
            <v>297.5</v>
          </cell>
        </row>
        <row r="16">
          <cell r="D16">
            <v>484.8</v>
          </cell>
        </row>
        <row r="20">
          <cell r="D20">
            <v>38.15</v>
          </cell>
        </row>
        <row r="44">
          <cell r="E44">
            <v>61.65</v>
          </cell>
        </row>
        <row r="50">
          <cell r="E50">
            <v>203.3</v>
          </cell>
        </row>
      </sheetData>
      <sheetData sheetId="6" refreshError="1">
        <row r="4">
          <cell r="D4">
            <v>261.8</v>
          </cell>
        </row>
        <row r="40">
          <cell r="A40">
            <v>263.77999999999997</v>
          </cell>
        </row>
        <row r="44">
          <cell r="A44">
            <v>178.5</v>
          </cell>
        </row>
        <row r="48">
          <cell r="A48">
            <v>65.45</v>
          </cell>
        </row>
        <row r="52">
          <cell r="A52">
            <v>136.25</v>
          </cell>
        </row>
        <row r="58">
          <cell r="H58">
            <v>28.5</v>
          </cell>
        </row>
        <row r="103">
          <cell r="E103">
            <v>33.03</v>
          </cell>
        </row>
      </sheetData>
      <sheetData sheetId="7" refreshError="1">
        <row r="4">
          <cell r="D4">
            <v>20.83</v>
          </cell>
        </row>
        <row r="8">
          <cell r="D8">
            <v>25.48</v>
          </cell>
        </row>
        <row r="12">
          <cell r="D12">
            <v>163.5</v>
          </cell>
        </row>
        <row r="13">
          <cell r="D13">
            <v>161.32</v>
          </cell>
        </row>
        <row r="17">
          <cell r="D17">
            <v>27.37</v>
          </cell>
        </row>
        <row r="21">
          <cell r="D21">
            <v>78.58</v>
          </cell>
        </row>
        <row r="34">
          <cell r="E34">
            <v>28.92</v>
          </cell>
        </row>
        <row r="40">
          <cell r="E40">
            <v>25.27</v>
          </cell>
        </row>
        <row r="47">
          <cell r="A47">
            <v>154004.41999999998</v>
          </cell>
          <cell r="B47">
            <v>26502.500000000004</v>
          </cell>
        </row>
        <row r="50">
          <cell r="A50">
            <v>104.72</v>
          </cell>
        </row>
        <row r="51">
          <cell r="A51">
            <v>53.55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workbookViewId="0">
      <selection activeCell="D21" sqref="D21"/>
    </sheetView>
  </sheetViews>
  <sheetFormatPr defaultRowHeight="15"/>
  <cols>
    <col min="1" max="1" width="9.7109375" customWidth="1"/>
    <col min="3" max="3" width="26.42578125" customWidth="1"/>
    <col min="4" max="5" width="10.140625" customWidth="1"/>
    <col min="6" max="6" width="4.7109375" customWidth="1"/>
    <col min="7" max="7" width="6" customWidth="1"/>
    <col min="8" max="8" width="10.28515625" customWidth="1"/>
  </cols>
  <sheetData>
    <row r="1" spans="1:9" ht="18">
      <c r="A1" s="117" t="s">
        <v>0</v>
      </c>
      <c r="B1" s="118"/>
      <c r="C1" s="118"/>
      <c r="D1" s="118"/>
      <c r="E1" s="118"/>
      <c r="F1" s="118"/>
      <c r="G1" s="118"/>
      <c r="H1" s="118"/>
      <c r="I1" s="3"/>
    </row>
    <row r="2" spans="1:9">
      <c r="A2" s="1"/>
      <c r="B2" s="1"/>
      <c r="C2" s="1"/>
      <c r="D2" s="1"/>
      <c r="E2" s="1"/>
      <c r="F2" s="1"/>
      <c r="G2" s="1"/>
      <c r="H2" s="1"/>
      <c r="I2" s="4"/>
    </row>
    <row r="3" spans="1:9">
      <c r="A3" s="109" t="s">
        <v>1</v>
      </c>
      <c r="B3" s="110"/>
      <c r="C3" s="111"/>
      <c r="D3" s="115" t="s">
        <v>9</v>
      </c>
      <c r="E3" s="116"/>
      <c r="F3" s="107" t="s">
        <v>2</v>
      </c>
      <c r="G3" s="119"/>
      <c r="H3" s="120"/>
      <c r="I3" s="5"/>
    </row>
    <row r="4" spans="1:9">
      <c r="A4" s="112"/>
      <c r="B4" s="113"/>
      <c r="C4" s="114"/>
      <c r="D4" s="60" t="s">
        <v>3</v>
      </c>
      <c r="E4" s="16" t="s">
        <v>4</v>
      </c>
      <c r="F4" s="107" t="s">
        <v>3</v>
      </c>
      <c r="G4" s="108"/>
      <c r="H4" s="16" t="s">
        <v>4</v>
      </c>
      <c r="I4" s="5"/>
    </row>
    <row r="5" spans="1:9">
      <c r="A5" s="1"/>
      <c r="B5" s="1"/>
      <c r="C5" s="21"/>
      <c r="D5" s="20"/>
      <c r="E5" s="17"/>
      <c r="F5" s="105"/>
      <c r="G5" s="106"/>
      <c r="H5" s="17"/>
      <c r="I5" s="6"/>
    </row>
    <row r="6" spans="1:9">
      <c r="A6" s="1" t="s">
        <v>5</v>
      </c>
      <c r="B6" s="1"/>
      <c r="C6" s="17"/>
      <c r="D6" s="20"/>
      <c r="E6" s="17"/>
      <c r="F6" s="98"/>
      <c r="G6" s="99"/>
      <c r="H6" s="17"/>
      <c r="I6" s="1"/>
    </row>
    <row r="7" spans="1:9">
      <c r="A7" s="7" t="s">
        <v>6</v>
      </c>
      <c r="B7" s="8" t="s">
        <v>21</v>
      </c>
      <c r="C7" s="22"/>
      <c r="D7" s="51">
        <v>3706.4</v>
      </c>
      <c r="E7" s="52">
        <v>3706.4</v>
      </c>
      <c r="F7" s="98"/>
      <c r="G7" s="99"/>
      <c r="H7" s="17"/>
      <c r="I7" s="1"/>
    </row>
    <row r="8" spans="1:9">
      <c r="A8" s="9"/>
      <c r="B8" s="9"/>
      <c r="C8" s="22"/>
      <c r="D8" s="20"/>
      <c r="E8" s="53"/>
      <c r="F8" s="98"/>
      <c r="G8" s="99"/>
      <c r="H8" s="17"/>
      <c r="I8" s="1"/>
    </row>
    <row r="9" spans="1:9">
      <c r="A9" s="9" t="s">
        <v>24</v>
      </c>
      <c r="B9" s="9"/>
      <c r="C9" s="22"/>
      <c r="D9" s="20"/>
      <c r="E9" s="53"/>
      <c r="F9" s="98"/>
      <c r="G9" s="99"/>
      <c r="H9" s="17"/>
      <c r="I9" s="1"/>
    </row>
    <row r="10" spans="1:9">
      <c r="A10" s="9" t="s">
        <v>7</v>
      </c>
      <c r="B10" s="10" t="s">
        <v>22</v>
      </c>
      <c r="C10" s="22"/>
      <c r="D10" s="24">
        <f>'[1]ΗΜΕΡΟΛΟΓΙΟ ΟΚΤΩΒΡΙΟΥ'!$I$215+'[1]ΗΜΕΡΟΛΟΓΙΟ ΝΟΕΜΒΡΙΟΥ'!$I$181+'[1]ΗΕΜΕΡΟΛΟΓΙΟ ΔΕΚΕΜΒΡΙΟΥ'!$I$256</f>
        <v>1373.38</v>
      </c>
      <c r="E10" s="53">
        <v>1373.38</v>
      </c>
      <c r="F10" s="98"/>
      <c r="G10" s="99"/>
      <c r="H10" s="17"/>
      <c r="I10" s="1"/>
    </row>
    <row r="11" spans="1:9">
      <c r="A11" s="9" t="s">
        <v>8</v>
      </c>
      <c r="B11" s="11" t="s">
        <v>23</v>
      </c>
      <c r="C11" s="22"/>
      <c r="D11" s="24">
        <f>'[1]ΗΜΕΡΟΛΟΓΙΟ ΟΚΤΩΒΡΙΟΥ'!$I$216+'[1]ΗΜΕΡΟΛΟΓΙΟ ΝΟΕΜΒΡΙΟΥ'!$I$182+'[1]ΗΕΜΕΡΟΛΟΓΙΟ ΔΕΚΕΜΒΡΙΟΥ'!$I$257</f>
        <v>1353</v>
      </c>
      <c r="E11" s="66">
        <v>1353</v>
      </c>
      <c r="F11" s="100"/>
      <c r="G11" s="100"/>
      <c r="H11" s="17"/>
      <c r="I11" s="1"/>
    </row>
    <row r="12" spans="1:9">
      <c r="A12" s="9"/>
      <c r="B12" s="9"/>
      <c r="C12" s="22"/>
      <c r="D12" s="20"/>
      <c r="E12" s="53"/>
      <c r="F12" s="98"/>
      <c r="G12" s="99"/>
      <c r="H12" s="17"/>
      <c r="I12" s="1"/>
    </row>
    <row r="13" spans="1:9">
      <c r="A13" s="9" t="s">
        <v>25</v>
      </c>
      <c r="B13" s="9"/>
      <c r="C13" s="22"/>
      <c r="D13" s="20"/>
      <c r="E13" s="53"/>
      <c r="F13" s="98"/>
      <c r="G13" s="99"/>
      <c r="H13" s="17"/>
      <c r="I13" s="1"/>
    </row>
    <row r="14" spans="1:9">
      <c r="A14" s="9" t="s">
        <v>26</v>
      </c>
      <c r="B14" s="12" t="s">
        <v>29</v>
      </c>
      <c r="C14" s="22"/>
      <c r="D14" s="24">
        <f>'[2]IRMAR KAΘ 10'!$A$25+'[2]IRMAR KAΘ 10'!$A$26+'[2]IRMAR KAΘ 10'!$A$27+'[2]IRMAR KAΘ 10'!$A$28+'[2]IRMAR KAΘ 11'!$A$21+'[2]IRMAR KAΘ 11'!$A$20+'[2]IRMAR KAΘ 11'!$A$22+'[2]IRMAR ΚΑΘ 12'!$A$25+'[2]IRMAR ΚΑΘ 12'!$A$26+'[2]IRMAR ΚΑΘ 12'!$A$27+'[2]IRMAR ΚΑΘ 12'!$A$28+'[2]IRMAR ΚΑΘ 12'!$A$29+'[2]IRMAR ΚΑΘ 12'!$A$30</f>
        <v>97229.27</v>
      </c>
      <c r="E14" s="53">
        <v>97224.76</v>
      </c>
      <c r="F14" s="98"/>
      <c r="G14" s="99"/>
      <c r="H14" s="17"/>
      <c r="I14" s="1"/>
    </row>
    <row r="15" spans="1:9">
      <c r="A15" s="9" t="s">
        <v>28</v>
      </c>
      <c r="B15" s="13" t="s">
        <v>31</v>
      </c>
      <c r="C15" s="22"/>
      <c r="D15" s="20"/>
      <c r="E15" s="54">
        <v>4055</v>
      </c>
      <c r="F15" s="98"/>
      <c r="G15" s="99"/>
      <c r="H15" s="56">
        <v>4055</v>
      </c>
      <c r="I15" s="1"/>
    </row>
    <row r="16" spans="1:9">
      <c r="A16" s="9" t="s">
        <v>30</v>
      </c>
      <c r="B16" s="14" t="s">
        <v>34</v>
      </c>
      <c r="C16" s="18"/>
      <c r="D16" s="15">
        <v>50000</v>
      </c>
      <c r="E16" s="55">
        <v>50000</v>
      </c>
      <c r="F16" s="98"/>
      <c r="G16" s="99"/>
      <c r="H16" s="17"/>
      <c r="I16" s="1"/>
    </row>
    <row r="17" spans="1:9">
      <c r="A17" s="9" t="s">
        <v>32</v>
      </c>
      <c r="B17" s="14" t="s">
        <v>35</v>
      </c>
      <c r="C17" s="18"/>
      <c r="D17" s="15">
        <v>25000</v>
      </c>
      <c r="E17" s="26">
        <v>25000</v>
      </c>
      <c r="F17" s="98"/>
      <c r="G17" s="99"/>
      <c r="H17" s="17"/>
      <c r="I17" s="1"/>
    </row>
    <row r="18" spans="1:9">
      <c r="A18" s="9" t="s">
        <v>33</v>
      </c>
      <c r="B18" s="14" t="s">
        <v>36</v>
      </c>
      <c r="C18" s="18"/>
      <c r="D18" s="15">
        <v>25000</v>
      </c>
      <c r="E18" s="26">
        <v>25000</v>
      </c>
      <c r="F18" s="98"/>
      <c r="G18" s="99"/>
      <c r="H18" s="17"/>
      <c r="I18" s="1"/>
    </row>
    <row r="19" spans="1:9">
      <c r="A19" s="9" t="s">
        <v>27</v>
      </c>
      <c r="B19" s="9" t="s">
        <v>37</v>
      </c>
      <c r="C19" s="22"/>
      <c r="D19" s="24">
        <f>'[3]IRMAR ΚΑΘ 12'!$A$47</f>
        <v>154004.41999999998</v>
      </c>
      <c r="E19" s="67">
        <f>'[3]IRMAR ΚΑΘ 12'!$B$47</f>
        <v>26502.500000000004</v>
      </c>
      <c r="F19" s="103">
        <f>D19-E19</f>
        <v>127501.91999999998</v>
      </c>
      <c r="G19" s="104"/>
      <c r="H19" s="17"/>
      <c r="I19" s="1"/>
    </row>
    <row r="20" spans="1:9">
      <c r="B20" s="9"/>
      <c r="C20" s="22"/>
      <c r="D20" s="20"/>
      <c r="E20" s="17"/>
      <c r="F20" s="98"/>
      <c r="G20" s="99"/>
      <c r="H20" s="17"/>
      <c r="I20" s="1"/>
    </row>
    <row r="21" spans="1:9">
      <c r="A21" s="9" t="s">
        <v>38</v>
      </c>
      <c r="B21" s="9"/>
      <c r="C21" s="22"/>
      <c r="D21" s="20"/>
      <c r="E21" s="17"/>
      <c r="F21" s="98"/>
      <c r="G21" s="99"/>
      <c r="H21" s="17"/>
      <c r="I21" s="1"/>
    </row>
    <row r="22" spans="1:9">
      <c r="A22" s="9" t="s">
        <v>39</v>
      </c>
      <c r="B22" s="27" t="s">
        <v>41</v>
      </c>
      <c r="C22" s="22"/>
      <c r="D22" s="24"/>
      <c r="E22" s="25">
        <v>100000</v>
      </c>
      <c r="F22" s="101"/>
      <c r="G22" s="99"/>
      <c r="H22" s="25">
        <v>100000</v>
      </c>
      <c r="I22" s="1"/>
    </row>
    <row r="23" spans="1:9">
      <c r="A23" s="9" t="s">
        <v>40</v>
      </c>
      <c r="B23" s="14" t="s">
        <v>34</v>
      </c>
      <c r="C23" s="22"/>
      <c r="D23" s="15">
        <v>50000</v>
      </c>
      <c r="E23" s="26">
        <v>50000</v>
      </c>
      <c r="F23" s="101"/>
      <c r="G23" s="99"/>
      <c r="H23" s="25"/>
      <c r="I23" s="1"/>
    </row>
    <row r="24" spans="1:9">
      <c r="A24" s="9" t="s">
        <v>42</v>
      </c>
      <c r="B24" s="14" t="s">
        <v>35</v>
      </c>
      <c r="C24" s="22"/>
      <c r="D24" s="15">
        <v>25000</v>
      </c>
      <c r="E24" s="26">
        <v>25000</v>
      </c>
      <c r="F24" s="101"/>
      <c r="G24" s="99"/>
      <c r="H24" s="25"/>
      <c r="I24" s="1"/>
    </row>
    <row r="25" spans="1:9">
      <c r="A25" s="9" t="s">
        <v>43</v>
      </c>
      <c r="B25" s="14" t="s">
        <v>36</v>
      </c>
      <c r="C25" s="22"/>
      <c r="D25" s="15">
        <v>25000</v>
      </c>
      <c r="E25" s="26">
        <v>25000</v>
      </c>
      <c r="F25" s="101"/>
      <c r="G25" s="99"/>
      <c r="H25" s="25"/>
      <c r="I25" s="1"/>
    </row>
    <row r="26" spans="1:9">
      <c r="A26" s="9" t="s">
        <v>65</v>
      </c>
      <c r="B26" s="14" t="s">
        <v>66</v>
      </c>
      <c r="C26" s="22"/>
      <c r="D26" s="15"/>
      <c r="E26" s="26">
        <v>765</v>
      </c>
      <c r="F26" s="101"/>
      <c r="G26" s="99"/>
      <c r="H26" s="25">
        <v>765</v>
      </c>
      <c r="I26" s="1"/>
    </row>
    <row r="27" spans="1:9">
      <c r="A27" s="9"/>
      <c r="B27" s="9"/>
      <c r="C27" s="22"/>
      <c r="D27" s="20"/>
      <c r="E27" s="17"/>
      <c r="F27" s="98"/>
      <c r="G27" s="99"/>
      <c r="H27" s="17"/>
      <c r="I27" s="1"/>
    </row>
    <row r="28" spans="1:9">
      <c r="A28" s="9" t="s">
        <v>44</v>
      </c>
      <c r="B28" s="9"/>
      <c r="C28" s="22"/>
      <c r="D28" s="20"/>
      <c r="E28" s="17"/>
      <c r="F28" s="98"/>
      <c r="G28" s="99"/>
      <c r="H28" s="17"/>
      <c r="I28" s="1"/>
    </row>
    <row r="29" spans="1:9">
      <c r="A29" s="9" t="s">
        <v>45</v>
      </c>
      <c r="B29" s="28" t="s">
        <v>54</v>
      </c>
      <c r="C29" s="22"/>
      <c r="D29" s="37">
        <v>545</v>
      </c>
      <c r="E29" s="38">
        <v>545</v>
      </c>
      <c r="F29" s="98"/>
      <c r="G29" s="99"/>
      <c r="H29" s="17"/>
      <c r="I29" s="1"/>
    </row>
    <row r="30" spans="1:9">
      <c r="A30" s="9" t="s">
        <v>46</v>
      </c>
      <c r="B30" s="29" t="s">
        <v>55</v>
      </c>
      <c r="C30" s="22"/>
      <c r="D30" s="37">
        <f>'[3]IRMAR KAΘ 10'!$D$8+'[3]IRMAR ΚΑΘ 12'!$A$50+'[3]IRMAR ΚΑΘ 12'!$A$51</f>
        <v>1110.27</v>
      </c>
      <c r="E30" s="37">
        <f>'[3]IRMAR KAΘ 10'!$D$8+'[3]IRMAR ΚΑΘ 12'!$A$50+'[3]IRMAR ΚΑΘ 12'!$A$51</f>
        <v>1110.27</v>
      </c>
      <c r="F30" s="102"/>
      <c r="G30" s="99"/>
      <c r="H30" s="17"/>
      <c r="I30" s="1"/>
    </row>
    <row r="31" spans="1:9">
      <c r="A31" s="9" t="s">
        <v>47</v>
      </c>
      <c r="B31" s="30" t="s">
        <v>56</v>
      </c>
      <c r="C31" s="22"/>
      <c r="D31" s="37">
        <f>'[3]IRMAR KAΘ 10'!$D$12+'[3]IRMAR ΚΑΘ 12'!$D$4</f>
        <v>318.33</v>
      </c>
      <c r="E31" s="38">
        <f t="shared" ref="E31:E44" si="0">D31</f>
        <v>318.33</v>
      </c>
      <c r="F31" s="98"/>
      <c r="G31" s="99"/>
      <c r="H31" s="17"/>
      <c r="I31" s="1"/>
    </row>
    <row r="32" spans="1:9">
      <c r="A32" s="9" t="s">
        <v>48</v>
      </c>
      <c r="B32" s="31" t="s">
        <v>57</v>
      </c>
      <c r="C32" s="22"/>
      <c r="D32" s="37">
        <f>'[3]IRMAR KAΘ 10'!$D$16+'[3]IRMAR KAΘ 11'!$A$40</f>
        <v>748.57999999999993</v>
      </c>
      <c r="E32" s="38">
        <f t="shared" si="0"/>
        <v>748.57999999999993</v>
      </c>
      <c r="F32" s="98"/>
      <c r="G32" s="99"/>
      <c r="H32" s="17"/>
      <c r="I32" s="1"/>
    </row>
    <row r="33" spans="1:9">
      <c r="A33" s="9" t="s">
        <v>49</v>
      </c>
      <c r="B33" s="32" t="s">
        <v>58</v>
      </c>
      <c r="C33" s="22"/>
      <c r="D33" s="20">
        <f>'[3]IRMAR KAΘ 10'!$D$20+'[3]IRMAR ΚΑΘ 12'!$D$8</f>
        <v>63.629999999999995</v>
      </c>
      <c r="E33" s="17">
        <f t="shared" si="0"/>
        <v>63.629999999999995</v>
      </c>
      <c r="F33" s="98"/>
      <c r="G33" s="99"/>
      <c r="H33" s="17"/>
      <c r="I33" s="1"/>
    </row>
    <row r="34" spans="1:9">
      <c r="A34" s="9" t="s">
        <v>50</v>
      </c>
      <c r="B34" s="35" t="s">
        <v>61</v>
      </c>
      <c r="C34" s="22"/>
      <c r="D34" s="37">
        <f>'[3]IRMAR KAΘ 11'!$A$44+'[3]IRMAR ΚΑΘ 12'!$D$12+'[3]IRMAR ΚΑΘ 12'!$D$13</f>
        <v>503.32</v>
      </c>
      <c r="E34" s="38">
        <f t="shared" si="0"/>
        <v>503.32</v>
      </c>
      <c r="F34" s="98"/>
      <c r="G34" s="99"/>
      <c r="H34" s="17"/>
      <c r="I34" s="1"/>
    </row>
    <row r="35" spans="1:9">
      <c r="A35" s="9" t="s">
        <v>51</v>
      </c>
      <c r="B35" s="34" t="s">
        <v>62</v>
      </c>
      <c r="C35" s="22"/>
      <c r="D35" s="20">
        <f>'[3]IRMAR KAΘ 11'!$A$48+'[3]IRMAR ΚΑΘ 12'!$D$17</f>
        <v>92.820000000000007</v>
      </c>
      <c r="E35" s="17">
        <f t="shared" si="0"/>
        <v>92.820000000000007</v>
      </c>
      <c r="F35" s="98"/>
      <c r="G35" s="99"/>
      <c r="H35" s="17"/>
      <c r="I35" s="1"/>
    </row>
    <row r="36" spans="1:9">
      <c r="A36" s="9" t="s">
        <v>52</v>
      </c>
      <c r="B36" s="35" t="s">
        <v>63</v>
      </c>
      <c r="C36" s="22"/>
      <c r="D36" s="20">
        <f>'[3]IRMAR KAΘ 11'!$A$52</f>
        <v>136.25</v>
      </c>
      <c r="E36" s="6">
        <f t="shared" si="0"/>
        <v>136.25</v>
      </c>
      <c r="F36" s="100"/>
      <c r="G36" s="100"/>
      <c r="H36" s="17"/>
      <c r="I36" s="1"/>
    </row>
    <row r="37" spans="1:9">
      <c r="A37" s="9" t="s">
        <v>53</v>
      </c>
      <c r="B37" s="36" t="s">
        <v>64</v>
      </c>
      <c r="C37" s="22"/>
      <c r="D37" s="37">
        <f>'[3]IRMAR KAΘ 11'!$D$4+'[3]IRMAR ΚΑΘ 12'!$D$21</f>
        <v>340.38</v>
      </c>
      <c r="E37" s="43">
        <f t="shared" si="0"/>
        <v>340.38</v>
      </c>
      <c r="F37" s="100"/>
      <c r="G37" s="100"/>
      <c r="H37" s="17"/>
      <c r="I37" s="1"/>
    </row>
    <row r="38" spans="1:9">
      <c r="A38" s="33" t="s">
        <v>59</v>
      </c>
      <c r="B38" s="33" t="s">
        <v>60</v>
      </c>
      <c r="C38" s="22"/>
      <c r="D38" s="37">
        <f>1485*3</f>
        <v>4455</v>
      </c>
      <c r="E38" s="38">
        <f t="shared" si="0"/>
        <v>4455</v>
      </c>
      <c r="F38" s="98"/>
      <c r="G38" s="99"/>
      <c r="H38" s="17"/>
      <c r="I38" s="1"/>
    </row>
    <row r="39" spans="1:9">
      <c r="A39" s="44" t="s">
        <v>76</v>
      </c>
      <c r="B39" s="45" t="s">
        <v>77</v>
      </c>
      <c r="C39" s="22"/>
      <c r="D39" s="43">
        <f>'[1]ΗΕΜΕΡΟΛΟΓΙΟ ΔΕΚΕΜΒΡΙΟΥ'!$I$244+'[1]ΗΕΜΕΡΟΛΟΓΙΟ ΔΕΚΕΜΒΡΙΟΥ'!$I$236+'[1]ΗΜΕΡΟΛΟΓΙΟ ΝΟΕΜΒΡΙΟΥ'!$I$130+'[1]ΗΜΕΡΟΛΟΓΙΟ ΟΚΤΩΒΡΙΟΥ'!$H$169</f>
        <v>25128.57</v>
      </c>
      <c r="E39" s="38">
        <f>'[2]IRMAR KAΘ 10'!$D$28+'[2]IRMAR KAΘ 11'!$D$12+'[2]IRMAR ΚΑΘ 12'!$D$29+'[2]IRMAR ΚΑΘ 12'!$D$30</f>
        <v>25128.570000000003</v>
      </c>
      <c r="F39" s="98"/>
      <c r="G39" s="99"/>
      <c r="H39" s="17"/>
      <c r="I39" s="1"/>
    </row>
    <row r="40" spans="1:9">
      <c r="A40" s="42" t="s">
        <v>67</v>
      </c>
      <c r="B40" s="14" t="s">
        <v>34</v>
      </c>
      <c r="C40" s="22"/>
      <c r="D40" s="14">
        <v>1548.95</v>
      </c>
      <c r="E40" s="17">
        <f t="shared" si="0"/>
        <v>1548.95</v>
      </c>
      <c r="F40" s="98"/>
      <c r="G40" s="99"/>
      <c r="H40" s="17"/>
      <c r="I40" s="1"/>
    </row>
    <row r="41" spans="1:9">
      <c r="A41" s="42" t="s">
        <v>68</v>
      </c>
      <c r="B41" s="14" t="s">
        <v>35</v>
      </c>
      <c r="C41" s="22"/>
      <c r="D41" s="14">
        <v>1000</v>
      </c>
      <c r="E41" s="17">
        <f t="shared" si="0"/>
        <v>1000</v>
      </c>
      <c r="F41" s="98"/>
      <c r="G41" s="99"/>
      <c r="H41" s="17"/>
      <c r="I41" s="1"/>
    </row>
    <row r="42" spans="1:9">
      <c r="A42" s="42" t="s">
        <v>69</v>
      </c>
      <c r="B42" s="14" t="s">
        <v>36</v>
      </c>
      <c r="C42" s="22"/>
      <c r="D42" s="20">
        <v>1000</v>
      </c>
      <c r="E42" s="17">
        <f t="shared" si="0"/>
        <v>1000</v>
      </c>
      <c r="F42" s="98"/>
      <c r="G42" s="99"/>
      <c r="H42" s="17"/>
      <c r="I42" s="1"/>
    </row>
    <row r="43" spans="1:9">
      <c r="A43" s="39" t="s">
        <v>70</v>
      </c>
      <c r="B43" s="39" t="s">
        <v>71</v>
      </c>
      <c r="C43" s="22"/>
      <c r="D43" s="37">
        <f>'[3]IRMAR KAΘ 10'!$E$44+'[3]IRMAR KAΘ 11'!$E$103+'[3]IRMAR ΚΑΘ 12'!$E$34</f>
        <v>123.60000000000001</v>
      </c>
      <c r="E43" s="38">
        <f t="shared" si="0"/>
        <v>123.60000000000001</v>
      </c>
      <c r="F43" s="98"/>
      <c r="G43" s="99"/>
      <c r="H43" s="17"/>
      <c r="I43" s="1"/>
    </row>
    <row r="44" spans="1:9">
      <c r="A44" s="40" t="s">
        <v>72</v>
      </c>
      <c r="B44" s="40" t="s">
        <v>73</v>
      </c>
      <c r="C44" s="22"/>
      <c r="D44" s="37">
        <f>'[3]IRMAR ΚΑΘ 12'!$E$40+'[3]IRMAR KAΘ 11'!$H$58+'[3]IRMAR KAΘ 10'!$E$50</f>
        <v>257.07</v>
      </c>
      <c r="E44" s="38">
        <f t="shared" si="0"/>
        <v>257.07</v>
      </c>
      <c r="F44" s="98"/>
      <c r="G44" s="99"/>
      <c r="H44" s="17"/>
      <c r="I44" s="1"/>
    </row>
    <row r="45" spans="1:9">
      <c r="A45" s="41" t="s">
        <v>74</v>
      </c>
      <c r="B45" s="41" t="s">
        <v>75</v>
      </c>
      <c r="C45" s="22"/>
      <c r="D45" s="24">
        <f>'[1]ΗΜΕΡΟΛΟΓΙΟ ΟΚΤΩΒΡΙΟΥ'!$I$202+'[1]ΗΜΕΡΟΛΟΓΙΟ ΝΟΕΜΒΡΙΟΥ'!$I$149</f>
        <v>22.32</v>
      </c>
      <c r="E45" s="17">
        <v>22.32</v>
      </c>
      <c r="F45" s="98"/>
      <c r="G45" s="99"/>
      <c r="H45" s="17"/>
      <c r="I45" s="1"/>
    </row>
    <row r="46" spans="1:9">
      <c r="A46" s="46" t="s">
        <v>78</v>
      </c>
      <c r="B46" s="44" t="s">
        <v>79</v>
      </c>
      <c r="C46" s="22"/>
      <c r="D46" s="24">
        <f>'[1]ΗΕΜΕΡΟΛΟΓΙΟ ΔΕΚΕΜΒΡΙΟΥ'!$I$223+'[1]ΗΜΕΡΟΛΟΓΙΟ ΝΟΕΜΒΡΙΟΥ'!$I$150+'[1]ΗΜΕΡΟΛΟΓΙΟ ΟΚΤΩΒΡΙΟΥ'!$I$203</f>
        <v>1107.42</v>
      </c>
      <c r="E46" s="17">
        <v>1107.42</v>
      </c>
      <c r="F46" s="98"/>
      <c r="G46" s="99"/>
      <c r="H46" s="17"/>
      <c r="I46" s="1"/>
    </row>
    <row r="47" spans="1:9">
      <c r="A47" s="44" t="s">
        <v>80</v>
      </c>
      <c r="B47" s="44" t="s">
        <v>81</v>
      </c>
      <c r="C47" s="22"/>
      <c r="D47" s="24">
        <f>'[1]ΗΕΜΕΡΟΛΟΓΙΟ ΔΕΚΕΜΒΡΙΟΥ'!$H$216+'[1]ΗΜΕΡΟΛΟΓΙΟ ΝΟΕΜΒΡΙΟΥ'!$H$142+'[1]ΗΕΜΕΡΟΛΟΓΙΟ ΔΕΚΕΜΒΡΙΟΥ'!$H$216</f>
        <v>8880.66</v>
      </c>
      <c r="E47" s="17">
        <v>8880.67</v>
      </c>
      <c r="F47" s="98"/>
      <c r="G47" s="99"/>
      <c r="H47" s="17"/>
      <c r="I47" s="1"/>
    </row>
    <row r="48" spans="1:9">
      <c r="A48" s="44" t="s">
        <v>82</v>
      </c>
      <c r="B48" s="45" t="s">
        <v>83</v>
      </c>
      <c r="C48" s="17"/>
      <c r="D48" s="24">
        <f>'[1]ΗΕΜΕΡΟΛΟΓΙΟ ΔΕΚΕΜΒΡΙΟΥ'!$H$217+'[1]ΗΜΕΡΟΛΟΓΙΟ ΝΟΕΜΒΡΙΟΥ'!$H$143+'[1]ΗΜΕΡΟΛΟΓΙΟ ΟΚΤΩΒΡΙΟΥ'!$H$196</f>
        <v>400.03</v>
      </c>
      <c r="E48" s="17">
        <v>400.03</v>
      </c>
      <c r="F48" s="98"/>
      <c r="G48" s="99"/>
      <c r="H48" s="17"/>
      <c r="I48" s="1"/>
    </row>
    <row r="49" spans="1:9">
      <c r="A49" s="44" t="s">
        <v>84</v>
      </c>
      <c r="B49" s="44" t="s">
        <v>85</v>
      </c>
      <c r="C49" s="17"/>
      <c r="D49" s="24">
        <v>614.70000000000005</v>
      </c>
      <c r="E49" s="25">
        <v>1093.28</v>
      </c>
      <c r="F49" s="121">
        <v>478.58</v>
      </c>
      <c r="G49" s="122"/>
      <c r="I49" s="1"/>
    </row>
    <row r="50" spans="1:9">
      <c r="A50" s="44" t="s">
        <v>86</v>
      </c>
      <c r="B50" s="44" t="s">
        <v>87</v>
      </c>
      <c r="C50" s="17"/>
      <c r="D50">
        <v>41.55</v>
      </c>
      <c r="E50" s="24">
        <f>'[1]ΗΕΜΕΡΟΛΟΓΙΟ ΔΕΚΕΜΒΡΙΟΥ'!$H$212+'[1]ΗΜΕΡΟΛΟΓΙΟ ΝΟΕΜΒΡΙΟΥ'!$H$120+'[2]IRMAR ΚΑΘ 12'!$H$37</f>
        <v>52.739999999999995</v>
      </c>
      <c r="F50" s="123">
        <f>E50-D50</f>
        <v>11.189999999999998</v>
      </c>
      <c r="G50" s="124"/>
      <c r="I50" s="1"/>
    </row>
    <row r="51" spans="1:9">
      <c r="A51" s="109" t="s">
        <v>1</v>
      </c>
      <c r="B51" s="110"/>
      <c r="C51" s="111"/>
      <c r="D51" s="115" t="s">
        <v>9</v>
      </c>
      <c r="E51" s="116"/>
      <c r="F51" s="107" t="s">
        <v>2</v>
      </c>
      <c r="G51" s="119"/>
      <c r="H51" s="120"/>
      <c r="I51" s="1"/>
    </row>
    <row r="52" spans="1:9">
      <c r="A52" s="112"/>
      <c r="B52" s="113"/>
      <c r="C52" s="114"/>
      <c r="D52" s="60" t="s">
        <v>3</v>
      </c>
      <c r="E52" s="16" t="s">
        <v>4</v>
      </c>
      <c r="F52" s="107" t="s">
        <v>3</v>
      </c>
      <c r="G52" s="108"/>
      <c r="H52" s="23" t="s">
        <v>4</v>
      </c>
      <c r="I52" s="1"/>
    </row>
    <row r="53" spans="1:9">
      <c r="C53" s="57"/>
      <c r="D53" s="20"/>
      <c r="E53" s="17"/>
      <c r="F53" s="105"/>
      <c r="G53" s="106"/>
      <c r="H53" s="17"/>
      <c r="I53" s="1"/>
    </row>
    <row r="54" spans="1:9">
      <c r="A54" s="44" t="s">
        <v>88</v>
      </c>
      <c r="B54" s="44" t="s">
        <v>89</v>
      </c>
      <c r="C54" s="17"/>
      <c r="D54" s="20">
        <f>'[2]IRMAR KAΘ 10'!$G$43+'[2]IRMAR KAΘ 11'!$G$22+'[2]IRMAR ΚΑΘ 12'!$G$41</f>
        <v>1327.51</v>
      </c>
      <c r="E54" s="17">
        <v>1327.51</v>
      </c>
      <c r="F54" s="98"/>
      <c r="G54" s="99"/>
      <c r="H54" s="17"/>
      <c r="I54" s="1"/>
    </row>
    <row r="55" spans="1:9">
      <c r="A55" s="47" t="s">
        <v>90</v>
      </c>
      <c r="B55" s="48" t="s">
        <v>91</v>
      </c>
      <c r="C55" s="17"/>
      <c r="D55" s="20"/>
      <c r="E55" s="17"/>
      <c r="F55" s="98"/>
      <c r="G55" s="99"/>
      <c r="H55" s="17"/>
      <c r="I55" s="1"/>
    </row>
    <row r="56" spans="1:9">
      <c r="A56" s="47" t="s">
        <v>92</v>
      </c>
      <c r="B56" s="47" t="s">
        <v>93</v>
      </c>
      <c r="C56" s="58"/>
      <c r="D56" s="20"/>
      <c r="E56" s="17"/>
      <c r="F56" s="98"/>
      <c r="G56" s="99"/>
      <c r="H56" s="38"/>
      <c r="I56" s="1"/>
    </row>
    <row r="57" spans="1:9">
      <c r="A57" s="47" t="s">
        <v>94</v>
      </c>
      <c r="B57" s="48" t="s">
        <v>95</v>
      </c>
      <c r="C57" s="59"/>
      <c r="D57" s="20"/>
      <c r="E57" s="17"/>
      <c r="F57" s="1"/>
      <c r="G57" s="20"/>
      <c r="H57" s="17"/>
      <c r="I57" s="1"/>
    </row>
    <row r="58" spans="1:9">
      <c r="A58" s="44" t="s">
        <v>98</v>
      </c>
      <c r="B58" s="44" t="s">
        <v>99</v>
      </c>
      <c r="C58" s="17"/>
      <c r="D58" s="20"/>
      <c r="E58" s="17"/>
      <c r="F58" s="1"/>
      <c r="G58" s="20"/>
      <c r="H58" s="17"/>
      <c r="I58" s="1"/>
    </row>
    <row r="59" spans="1:9">
      <c r="A59" s="44" t="s">
        <v>96</v>
      </c>
      <c r="B59" s="44" t="s">
        <v>97</v>
      </c>
      <c r="C59" s="17"/>
      <c r="D59" s="20"/>
      <c r="E59" s="17"/>
      <c r="F59" s="1"/>
      <c r="G59" s="20"/>
      <c r="H59" s="17"/>
      <c r="I59" s="1"/>
    </row>
    <row r="60" spans="1:9">
      <c r="A60" s="44" t="s">
        <v>100</v>
      </c>
      <c r="B60" s="44" t="s">
        <v>101</v>
      </c>
      <c r="C60" s="17"/>
      <c r="D60" s="20"/>
      <c r="E60" s="17"/>
      <c r="F60" s="1"/>
      <c r="G60" s="20"/>
      <c r="H60" s="17"/>
      <c r="I60" s="1"/>
    </row>
    <row r="61" spans="1:9">
      <c r="A61" s="44" t="s">
        <v>102</v>
      </c>
      <c r="B61" s="44" t="s">
        <v>103</v>
      </c>
      <c r="C61" s="17"/>
      <c r="D61" s="20"/>
      <c r="E61" s="17"/>
      <c r="F61" s="1"/>
      <c r="G61" s="20"/>
      <c r="H61" s="17"/>
      <c r="I61" s="1"/>
    </row>
    <row r="62" spans="1:9">
      <c r="A62" s="1"/>
      <c r="B62" s="1"/>
      <c r="C62" s="17"/>
      <c r="D62" s="20"/>
      <c r="E62" s="17"/>
      <c r="F62" s="1"/>
      <c r="G62" s="20"/>
      <c r="H62" s="17"/>
      <c r="I62" s="1"/>
    </row>
    <row r="63" spans="1:9">
      <c r="A63" s="1" t="s">
        <v>104</v>
      </c>
      <c r="B63" s="1"/>
      <c r="C63" s="17"/>
      <c r="D63" s="20"/>
      <c r="E63" s="17"/>
      <c r="F63" s="1"/>
      <c r="G63" s="20"/>
      <c r="H63" s="17"/>
      <c r="I63" s="1"/>
    </row>
    <row r="64" spans="1:9">
      <c r="A64" s="44" t="s">
        <v>105</v>
      </c>
      <c r="B64" s="44" t="s">
        <v>106</v>
      </c>
      <c r="C64" s="61"/>
      <c r="D64" s="64"/>
      <c r="E64" s="17"/>
      <c r="F64" s="1"/>
      <c r="G64" s="20"/>
      <c r="H64" s="17"/>
      <c r="I64" s="1"/>
    </row>
    <row r="65" spans="1:9">
      <c r="A65" s="44" t="s">
        <v>140</v>
      </c>
      <c r="B65" s="46" t="s">
        <v>141</v>
      </c>
      <c r="C65" s="61"/>
      <c r="D65" s="64"/>
      <c r="E65" s="17"/>
      <c r="F65" s="1"/>
      <c r="G65" s="20"/>
      <c r="H65" s="17"/>
      <c r="I65" s="1"/>
    </row>
    <row r="66" spans="1:9">
      <c r="A66" s="44" t="s">
        <v>107</v>
      </c>
      <c r="B66" s="44" t="s">
        <v>108</v>
      </c>
      <c r="C66" s="61"/>
      <c r="D66" s="64"/>
      <c r="E66" s="17"/>
      <c r="F66" s="1"/>
      <c r="G66" s="20"/>
      <c r="H66" s="17"/>
      <c r="I66" s="1"/>
    </row>
    <row r="67" spans="1:9">
      <c r="A67" s="44" t="s">
        <v>109</v>
      </c>
      <c r="B67" s="44" t="s">
        <v>110</v>
      </c>
      <c r="C67" s="61"/>
      <c r="D67" s="64"/>
      <c r="E67" s="17"/>
      <c r="F67" s="1"/>
      <c r="G67" s="20"/>
      <c r="H67" s="17"/>
      <c r="I67" s="1"/>
    </row>
    <row r="68" spans="1:9">
      <c r="A68" s="44" t="s">
        <v>111</v>
      </c>
      <c r="B68" s="44" t="s">
        <v>112</v>
      </c>
      <c r="C68" s="61"/>
      <c r="D68" s="64"/>
      <c r="E68" s="17"/>
      <c r="F68" s="1"/>
      <c r="G68" s="20"/>
      <c r="H68" s="17"/>
      <c r="I68" s="1"/>
    </row>
    <row r="69" spans="1:9">
      <c r="A69" s="44" t="s">
        <v>115</v>
      </c>
      <c r="B69" s="44" t="s">
        <v>128</v>
      </c>
      <c r="C69" s="61"/>
      <c r="D69" s="64"/>
      <c r="E69" s="17"/>
      <c r="F69" s="1"/>
      <c r="G69" s="20"/>
      <c r="H69" s="17"/>
      <c r="I69" s="1"/>
    </row>
    <row r="70" spans="1:9">
      <c r="A70" s="44" t="s">
        <v>116</v>
      </c>
      <c r="B70" s="44" t="s">
        <v>117</v>
      </c>
      <c r="C70" s="61"/>
      <c r="D70" s="64"/>
      <c r="E70" s="17"/>
      <c r="F70" s="1"/>
      <c r="G70" s="20"/>
      <c r="H70" s="17"/>
      <c r="I70" s="1"/>
    </row>
    <row r="71" spans="1:9">
      <c r="A71" s="44" t="s">
        <v>142</v>
      </c>
      <c r="B71" s="44" t="s">
        <v>143</v>
      </c>
      <c r="C71" s="61"/>
      <c r="D71" s="64"/>
      <c r="E71" s="17"/>
      <c r="F71" s="1"/>
      <c r="G71" s="20"/>
      <c r="H71" s="17"/>
      <c r="I71" s="1"/>
    </row>
    <row r="72" spans="1:9">
      <c r="A72" s="44" t="s">
        <v>144</v>
      </c>
      <c r="B72" s="44" t="s">
        <v>145</v>
      </c>
      <c r="C72" s="61"/>
      <c r="D72" s="64"/>
      <c r="E72" s="17"/>
      <c r="F72" s="1"/>
      <c r="G72" s="20"/>
      <c r="H72" s="17"/>
      <c r="I72" s="1"/>
    </row>
    <row r="73" spans="1:9">
      <c r="A73" s="44" t="s">
        <v>118</v>
      </c>
      <c r="B73" s="44" t="s">
        <v>119</v>
      </c>
      <c r="C73" s="61"/>
      <c r="D73" s="64"/>
      <c r="E73" s="17"/>
      <c r="F73" s="1"/>
      <c r="G73" s="20"/>
      <c r="H73" s="17"/>
      <c r="I73" s="1"/>
    </row>
    <row r="74" spans="1:9">
      <c r="A74" s="44" t="s">
        <v>113</v>
      </c>
      <c r="B74" s="44" t="s">
        <v>114</v>
      </c>
      <c r="C74" s="61"/>
      <c r="D74" s="64"/>
      <c r="E74" s="17"/>
      <c r="F74" s="1"/>
      <c r="G74" s="20"/>
      <c r="H74" s="17"/>
      <c r="I74" s="1"/>
    </row>
    <row r="75" spans="1:9">
      <c r="A75" s="44" t="s">
        <v>129</v>
      </c>
      <c r="B75" s="44" t="s">
        <v>130</v>
      </c>
      <c r="C75" s="61"/>
      <c r="D75" s="64"/>
      <c r="E75" s="17"/>
      <c r="F75" s="1"/>
      <c r="G75" s="20"/>
      <c r="H75" s="17"/>
      <c r="I75" s="1"/>
    </row>
    <row r="76" spans="1:9">
      <c r="A76" s="44" t="s">
        <v>120</v>
      </c>
      <c r="B76" s="44" t="s">
        <v>121</v>
      </c>
      <c r="C76" s="61"/>
      <c r="D76" s="64"/>
      <c r="E76" s="17"/>
      <c r="F76" s="1"/>
      <c r="G76" s="20"/>
      <c r="H76" s="17"/>
      <c r="I76" s="1"/>
    </row>
    <row r="77" spans="1:9">
      <c r="A77" s="44" t="s">
        <v>122</v>
      </c>
      <c r="B77" s="44" t="s">
        <v>123</v>
      </c>
      <c r="C77" s="61"/>
      <c r="D77" s="64"/>
      <c r="E77" s="17"/>
      <c r="F77" s="1"/>
      <c r="G77" s="20"/>
      <c r="H77" s="17"/>
      <c r="I77" s="1"/>
    </row>
    <row r="78" spans="1:9">
      <c r="A78" s="44" t="s">
        <v>131</v>
      </c>
      <c r="B78" s="44" t="s">
        <v>132</v>
      </c>
      <c r="C78" s="61"/>
      <c r="D78" s="64"/>
      <c r="E78" s="17"/>
      <c r="F78" s="1"/>
      <c r="G78" s="20"/>
      <c r="H78" s="17"/>
      <c r="I78" s="1"/>
    </row>
    <row r="79" spans="1:9">
      <c r="A79" s="44" t="s">
        <v>133</v>
      </c>
      <c r="B79" s="44" t="s">
        <v>134</v>
      </c>
      <c r="C79" s="61"/>
      <c r="D79" s="64"/>
      <c r="E79" s="17"/>
      <c r="F79" s="1"/>
      <c r="G79" s="20"/>
      <c r="H79" s="17"/>
      <c r="I79" s="1"/>
    </row>
    <row r="80" spans="1:9">
      <c r="A80" s="44" t="s">
        <v>124</v>
      </c>
      <c r="B80" s="44" t="s">
        <v>125</v>
      </c>
      <c r="C80" s="61"/>
      <c r="D80" s="64"/>
      <c r="E80" s="17"/>
      <c r="F80" s="1"/>
      <c r="G80" s="20"/>
      <c r="H80" s="17"/>
      <c r="I80" s="1"/>
    </row>
    <row r="81" spans="1:9">
      <c r="A81" s="44" t="s">
        <v>135</v>
      </c>
      <c r="B81" s="44" t="s">
        <v>136</v>
      </c>
      <c r="C81" s="61"/>
      <c r="D81" s="64"/>
      <c r="E81" s="17"/>
      <c r="F81" s="1"/>
      <c r="G81" s="20"/>
      <c r="H81" s="17"/>
      <c r="I81" s="1"/>
    </row>
    <row r="82" spans="1:9">
      <c r="A82" s="44" t="s">
        <v>137</v>
      </c>
      <c r="B82" s="44" t="s">
        <v>138</v>
      </c>
      <c r="C82" s="61"/>
      <c r="D82" s="64"/>
      <c r="E82" s="17"/>
      <c r="F82" s="1"/>
      <c r="G82" s="20"/>
      <c r="H82" s="17"/>
      <c r="I82" s="1"/>
    </row>
    <row r="83" spans="1:9">
      <c r="A83" s="44" t="s">
        <v>126</v>
      </c>
      <c r="B83" s="44" t="s">
        <v>127</v>
      </c>
      <c r="C83" s="61"/>
      <c r="D83" s="64"/>
      <c r="E83" s="17"/>
      <c r="F83" s="1"/>
      <c r="G83" s="20"/>
      <c r="H83" s="17"/>
      <c r="I83" s="1"/>
    </row>
    <row r="84" spans="1:9">
      <c r="A84" s="44" t="s">
        <v>148</v>
      </c>
      <c r="B84" s="44" t="s">
        <v>146</v>
      </c>
      <c r="C84" s="17"/>
      <c r="D84" s="64"/>
      <c r="E84" s="17"/>
      <c r="F84" s="1"/>
      <c r="G84" s="20"/>
      <c r="H84" s="17"/>
      <c r="I84" s="1"/>
    </row>
    <row r="85" spans="1:9">
      <c r="A85" s="44" t="s">
        <v>139</v>
      </c>
      <c r="B85" s="35" t="s">
        <v>147</v>
      </c>
      <c r="C85" s="17"/>
      <c r="D85" s="64"/>
      <c r="E85" s="17"/>
      <c r="F85" s="1"/>
      <c r="G85" s="20"/>
      <c r="H85" s="17"/>
      <c r="I85" s="1"/>
    </row>
    <row r="86" spans="1:9">
      <c r="A86" s="50"/>
      <c r="B86" s="50"/>
      <c r="C86" s="62"/>
      <c r="D86" s="64"/>
      <c r="E86" s="17"/>
      <c r="F86" s="1"/>
      <c r="G86" s="20"/>
      <c r="H86" s="17"/>
      <c r="I86" s="1"/>
    </row>
    <row r="87" spans="1:9">
      <c r="A87" s="50"/>
      <c r="B87" s="50"/>
      <c r="C87" s="62"/>
      <c r="D87" s="64"/>
      <c r="E87" s="17"/>
      <c r="F87" s="1"/>
      <c r="G87" s="20"/>
      <c r="H87" s="17"/>
      <c r="I87" s="1"/>
    </row>
    <row r="88" spans="1:9">
      <c r="A88" s="50"/>
      <c r="B88" s="50"/>
      <c r="C88" s="62"/>
      <c r="D88" s="64"/>
      <c r="E88" s="17"/>
      <c r="F88" s="1"/>
      <c r="G88" s="20"/>
      <c r="H88" s="17"/>
      <c r="I88" s="1"/>
    </row>
    <row r="89" spans="1:9">
      <c r="A89" s="50"/>
      <c r="B89" s="50"/>
      <c r="C89" s="62"/>
      <c r="D89" s="64"/>
      <c r="E89" s="17"/>
      <c r="F89" s="1"/>
      <c r="G89" s="20"/>
      <c r="H89" s="17"/>
      <c r="I89" s="1"/>
    </row>
    <row r="90" spans="1:9">
      <c r="A90" s="49"/>
      <c r="B90" s="49"/>
      <c r="C90" s="62"/>
      <c r="D90" s="64"/>
      <c r="E90" s="17"/>
      <c r="F90" s="1"/>
      <c r="G90" s="20"/>
      <c r="H90" s="17"/>
      <c r="I90" s="1"/>
    </row>
    <row r="91" spans="1:9">
      <c r="A91" s="49"/>
      <c r="B91" s="4"/>
      <c r="C91" s="62"/>
      <c r="D91" s="64"/>
      <c r="E91" s="17"/>
      <c r="F91" s="1"/>
      <c r="G91" s="20"/>
      <c r="H91" s="17"/>
      <c r="I91" s="1"/>
    </row>
    <row r="92" spans="1:9">
      <c r="A92" s="50"/>
      <c r="B92" s="50"/>
      <c r="C92" s="63"/>
      <c r="D92" s="64"/>
      <c r="E92" s="17"/>
      <c r="F92" s="1"/>
      <c r="G92" s="20"/>
      <c r="H92" s="17"/>
      <c r="I92" s="1"/>
    </row>
    <row r="93" spans="1:9">
      <c r="C93" s="61"/>
      <c r="D93" s="64"/>
      <c r="E93" s="17"/>
      <c r="F93" s="1"/>
      <c r="G93" s="20"/>
      <c r="H93" s="17"/>
      <c r="I93" s="1"/>
    </row>
    <row r="94" spans="1:9">
      <c r="C94" s="61"/>
      <c r="D94" s="64"/>
      <c r="E94" s="17"/>
      <c r="F94" s="1"/>
      <c r="G94" s="20"/>
      <c r="H94" s="17"/>
      <c r="I94" s="1"/>
    </row>
    <row r="95" spans="1:9">
      <c r="C95" s="61"/>
      <c r="D95" s="64"/>
      <c r="E95" s="17"/>
      <c r="F95" s="98"/>
      <c r="G95" s="99"/>
      <c r="H95" s="25"/>
      <c r="I95" s="1"/>
    </row>
    <row r="96" spans="1:9">
      <c r="A96" s="44"/>
      <c r="B96" s="1"/>
      <c r="C96" s="61"/>
      <c r="D96" s="64"/>
      <c r="E96" s="17"/>
      <c r="F96" s="1"/>
      <c r="G96" s="20"/>
      <c r="H96" s="17"/>
      <c r="I96" s="1"/>
    </row>
    <row r="97" spans="1:9">
      <c r="A97" s="44"/>
      <c r="B97" s="1"/>
      <c r="C97" s="17"/>
      <c r="D97" s="64"/>
      <c r="E97" s="17"/>
      <c r="F97" s="65"/>
      <c r="G97" s="20"/>
      <c r="H97" s="56"/>
    </row>
    <row r="98" spans="1:9">
      <c r="A98" s="1"/>
      <c r="B98" s="1"/>
      <c r="C98" s="17"/>
      <c r="D98" s="64"/>
      <c r="E98" s="17"/>
      <c r="F98" s="65"/>
      <c r="G98" s="20"/>
      <c r="H98" s="56"/>
    </row>
    <row r="99" spans="1:9">
      <c r="A99" s="1"/>
      <c r="B99" s="1"/>
      <c r="C99" s="61"/>
      <c r="D99" s="64"/>
      <c r="E99" s="17"/>
      <c r="F99" s="1"/>
      <c r="G99" s="20"/>
      <c r="H99" s="17"/>
      <c r="I99" s="1"/>
    </row>
    <row r="100" spans="1:9">
      <c r="A100" s="1"/>
      <c r="B100" s="1"/>
      <c r="C100" s="61"/>
      <c r="D100" s="64"/>
      <c r="E100" s="17"/>
      <c r="F100" s="1"/>
      <c r="G100" s="20"/>
      <c r="H100" s="17"/>
      <c r="I100" s="1"/>
    </row>
    <row r="101" spans="1:9">
      <c r="A101" s="1"/>
      <c r="B101" s="1"/>
      <c r="C101" s="61"/>
      <c r="D101" s="64"/>
      <c r="E101" s="17"/>
      <c r="F101" s="1"/>
      <c r="G101" s="20"/>
      <c r="H101" s="17"/>
      <c r="I101" s="1"/>
    </row>
    <row r="102" spans="1:9">
      <c r="A102" s="1"/>
      <c r="B102" s="1"/>
      <c r="C102" s="61"/>
      <c r="D102" s="64"/>
      <c r="E102" s="17"/>
      <c r="F102" s="1"/>
      <c r="G102" s="20"/>
      <c r="H102" s="17"/>
      <c r="I102" s="1"/>
    </row>
    <row r="103" spans="1:9">
      <c r="A103" s="1"/>
      <c r="B103" s="1"/>
      <c r="C103" s="17"/>
      <c r="D103" s="64"/>
      <c r="E103" s="17"/>
      <c r="F103" s="1"/>
      <c r="G103" s="20"/>
      <c r="H103" s="17"/>
      <c r="I103" s="1"/>
    </row>
    <row r="104" spans="1:9">
      <c r="A104" s="1"/>
      <c r="B104" s="1"/>
      <c r="C104" s="17"/>
      <c r="D104" s="64"/>
      <c r="E104" s="17"/>
      <c r="F104" s="1"/>
      <c r="G104" s="20"/>
      <c r="H104" s="17"/>
      <c r="I104" s="1"/>
    </row>
    <row r="105" spans="1:9">
      <c r="A105" s="1"/>
      <c r="B105" s="1"/>
      <c r="C105" s="17"/>
      <c r="D105" s="64"/>
      <c r="E105" s="17"/>
      <c r="F105" s="1"/>
      <c r="G105" s="20"/>
      <c r="H105" s="17"/>
      <c r="I105" s="1"/>
    </row>
    <row r="106" spans="1:9">
      <c r="A106" s="1"/>
      <c r="B106" s="1"/>
      <c r="C106" s="17"/>
      <c r="D106" s="64"/>
      <c r="E106" s="17"/>
      <c r="F106" s="1"/>
      <c r="G106" s="20"/>
      <c r="H106" s="17"/>
      <c r="I106" s="1"/>
    </row>
    <row r="107" spans="1:9">
      <c r="A107" s="1"/>
      <c r="B107" s="1"/>
      <c r="C107" s="17"/>
      <c r="D107" s="64"/>
      <c r="E107" s="17"/>
      <c r="F107" s="1"/>
      <c r="G107" s="20"/>
      <c r="H107" s="17"/>
      <c r="I107" s="1"/>
    </row>
    <row r="108" spans="1:9">
      <c r="A108" s="1"/>
      <c r="B108" s="1"/>
      <c r="C108" s="17"/>
      <c r="D108" s="64"/>
      <c r="E108" s="17"/>
      <c r="F108" s="1"/>
      <c r="G108" s="20"/>
      <c r="H108" s="17"/>
      <c r="I108" s="1"/>
    </row>
    <row r="109" spans="1:9">
      <c r="A109" s="1"/>
      <c r="B109" s="1"/>
      <c r="C109" s="17"/>
      <c r="D109" s="64"/>
      <c r="E109" s="17"/>
      <c r="F109" s="1"/>
      <c r="G109" s="1"/>
      <c r="H109" s="17"/>
      <c r="I109" s="1"/>
    </row>
    <row r="110" spans="1:9">
      <c r="A110" s="1"/>
      <c r="B110" s="1"/>
      <c r="C110" s="17"/>
      <c r="D110" s="64"/>
      <c r="E110" s="17"/>
      <c r="F110" s="1"/>
      <c r="G110" s="1"/>
      <c r="H110" s="17"/>
      <c r="I110" s="1"/>
    </row>
    <row r="111" spans="1:9">
      <c r="A111" s="1"/>
      <c r="B111" s="1"/>
      <c r="C111" s="17"/>
      <c r="D111" s="64"/>
      <c r="E111" s="17"/>
      <c r="F111" s="1"/>
      <c r="G111" s="1"/>
      <c r="H111" s="17"/>
      <c r="I111" s="1"/>
    </row>
    <row r="112" spans="1:9">
      <c r="A112" s="1"/>
      <c r="B112" s="1"/>
      <c r="C112" s="17"/>
      <c r="D112" s="64"/>
      <c r="E112" s="17"/>
      <c r="F112" s="1"/>
      <c r="G112" s="1"/>
      <c r="H112" s="17"/>
      <c r="I112" s="1"/>
    </row>
    <row r="113" spans="1:9">
      <c r="A113" s="1"/>
      <c r="B113" s="1"/>
      <c r="C113" s="17"/>
      <c r="D113" s="64"/>
      <c r="E113" s="17"/>
      <c r="F113" s="1"/>
      <c r="G113" s="1"/>
      <c r="H113" s="17"/>
      <c r="I113" s="1"/>
    </row>
    <row r="114" spans="1:9">
      <c r="A114" s="1"/>
      <c r="B114" s="1"/>
      <c r="C114" s="17"/>
      <c r="D114" s="64"/>
      <c r="E114" s="17"/>
      <c r="F114" s="1"/>
      <c r="G114" s="1"/>
      <c r="H114" s="1"/>
      <c r="I114" s="1"/>
    </row>
    <row r="115" spans="1:9">
      <c r="A115" s="1"/>
      <c r="B115" s="1"/>
      <c r="C115" s="1"/>
      <c r="D115" s="1"/>
      <c r="E115" s="17"/>
      <c r="F115" s="1"/>
      <c r="G115" s="1"/>
      <c r="H115" s="1"/>
      <c r="I115" s="1"/>
    </row>
    <row r="116" spans="1:9">
      <c r="A116" s="1"/>
      <c r="B116" s="1"/>
      <c r="C116" s="1"/>
      <c r="D116" s="1"/>
      <c r="E116" s="17"/>
      <c r="F116" s="1"/>
      <c r="G116" s="1"/>
      <c r="H116" s="1"/>
      <c r="I116" s="1"/>
    </row>
    <row r="117" spans="1:9">
      <c r="A117" s="1"/>
      <c r="B117" s="1"/>
      <c r="C117" s="1"/>
      <c r="D117" s="1"/>
      <c r="E117" s="17"/>
      <c r="F117" s="1"/>
      <c r="G117" s="1"/>
      <c r="H117" s="1"/>
      <c r="I117" s="1"/>
    </row>
    <row r="118" spans="1:9">
      <c r="A118" s="1"/>
      <c r="B118" s="1"/>
      <c r="C118" s="1"/>
      <c r="D118" s="1"/>
      <c r="E118" s="17"/>
      <c r="F118" s="1"/>
      <c r="G118" s="1"/>
      <c r="H118" s="1"/>
      <c r="I118" s="1"/>
    </row>
    <row r="119" spans="1:9">
      <c r="A119" s="1"/>
      <c r="B119" s="1"/>
      <c r="C119" s="1"/>
      <c r="D119" s="1"/>
      <c r="E119" s="17"/>
      <c r="F119" s="1"/>
      <c r="G119" s="1"/>
      <c r="H119" s="1"/>
      <c r="I119" s="1"/>
    </row>
    <row r="120" spans="1:9">
      <c r="A120" s="1"/>
      <c r="B120" s="1"/>
      <c r="C120" s="1"/>
      <c r="D120" s="1"/>
      <c r="E120" s="17"/>
      <c r="F120" s="1"/>
      <c r="G120" s="1"/>
      <c r="H120" s="1"/>
      <c r="I120" s="1"/>
    </row>
    <row r="121" spans="1:9">
      <c r="A121" s="1"/>
      <c r="B121" s="1"/>
      <c r="C121" s="1"/>
      <c r="D121" s="1"/>
      <c r="E121" s="17"/>
      <c r="F121" s="1"/>
      <c r="G121" s="1"/>
      <c r="H121" s="1"/>
      <c r="I121" s="1"/>
    </row>
    <row r="122" spans="1:9">
      <c r="A122" s="1"/>
      <c r="B122" s="1"/>
      <c r="C122" s="1"/>
      <c r="D122" s="1"/>
      <c r="E122" s="17"/>
      <c r="F122" s="1"/>
      <c r="G122" s="1"/>
      <c r="H122" s="1"/>
      <c r="I122" s="1"/>
    </row>
    <row r="123" spans="1:9">
      <c r="A123" s="1"/>
      <c r="B123" s="1"/>
      <c r="C123" s="1"/>
      <c r="D123" s="1"/>
      <c r="E123" s="17"/>
      <c r="F123" s="1"/>
      <c r="G123" s="1"/>
      <c r="H123" s="1"/>
      <c r="I123" s="1"/>
    </row>
    <row r="124" spans="1:9">
      <c r="A124" s="1"/>
      <c r="B124" s="1"/>
      <c r="C124" s="1"/>
      <c r="D124" s="1"/>
      <c r="E124" s="17"/>
      <c r="F124" s="1"/>
      <c r="G124" s="1"/>
      <c r="H124" s="1"/>
      <c r="I124" s="1"/>
    </row>
    <row r="125" spans="1:9">
      <c r="A125" s="1"/>
      <c r="B125" s="1"/>
      <c r="C125" s="1"/>
      <c r="D125" s="1"/>
      <c r="E125" s="17"/>
      <c r="F125" s="1"/>
      <c r="G125" s="1"/>
      <c r="H125" s="1"/>
      <c r="I125" s="1"/>
    </row>
    <row r="126" spans="1:9">
      <c r="A126" s="1"/>
      <c r="B126" s="1"/>
      <c r="C126" s="1"/>
      <c r="D126" s="1"/>
      <c r="E126" s="17"/>
      <c r="F126" s="1"/>
      <c r="G126" s="1"/>
      <c r="H126" s="1"/>
      <c r="I126" s="1"/>
    </row>
    <row r="127" spans="1:9">
      <c r="A127" s="1"/>
      <c r="B127" s="1"/>
      <c r="C127" s="1"/>
      <c r="D127" s="1"/>
      <c r="E127" s="17"/>
      <c r="F127" s="1"/>
      <c r="G127" s="1"/>
      <c r="H127" s="1"/>
      <c r="I127" s="1"/>
    </row>
    <row r="128" spans="1:9">
      <c r="A128" s="1"/>
      <c r="B128" s="1"/>
      <c r="C128" s="1"/>
      <c r="D128" s="1"/>
      <c r="E128" s="17"/>
      <c r="F128" s="1"/>
      <c r="G128" s="1"/>
      <c r="H128" s="1"/>
      <c r="I128" s="1"/>
    </row>
    <row r="129" spans="1:9">
      <c r="A129" s="1"/>
      <c r="B129" s="1"/>
      <c r="C129" s="1"/>
      <c r="D129" s="1"/>
      <c r="E129" s="17"/>
      <c r="F129" s="1"/>
      <c r="G129" s="1"/>
      <c r="H129" s="1"/>
      <c r="I129" s="1"/>
    </row>
    <row r="130" spans="1:9">
      <c r="A130" s="1"/>
      <c r="B130" s="1"/>
      <c r="C130" s="1"/>
      <c r="D130" s="1"/>
      <c r="E130" s="17"/>
      <c r="F130" s="1"/>
      <c r="G130" s="1"/>
      <c r="H130" s="1"/>
      <c r="I130" s="1"/>
    </row>
    <row r="131" spans="1:9">
      <c r="A131" s="1"/>
      <c r="B131" s="1"/>
      <c r="C131" s="1"/>
      <c r="D131" s="1"/>
      <c r="E131" s="17"/>
      <c r="F131" s="1"/>
      <c r="G131" s="1"/>
      <c r="H131" s="1"/>
      <c r="I131" s="1"/>
    </row>
    <row r="132" spans="1:9">
      <c r="A132" s="1"/>
      <c r="B132" s="1"/>
      <c r="C132" s="1"/>
      <c r="D132" s="1"/>
      <c r="E132" s="17"/>
      <c r="F132" s="1"/>
      <c r="G132" s="1"/>
      <c r="H132" s="1"/>
      <c r="I132" s="1"/>
    </row>
    <row r="133" spans="1:9">
      <c r="A133" s="1"/>
      <c r="B133" s="1"/>
      <c r="C133" s="1"/>
      <c r="D133" s="1"/>
      <c r="E133" s="17"/>
      <c r="F133" s="1"/>
      <c r="G133" s="1"/>
      <c r="H133" s="1"/>
      <c r="I133" s="1"/>
    </row>
    <row r="134" spans="1:9">
      <c r="A134" s="1"/>
      <c r="B134" s="1"/>
      <c r="C134" s="1"/>
      <c r="D134" s="1"/>
      <c r="E134" s="17"/>
      <c r="F134" s="1"/>
      <c r="G134" s="1"/>
      <c r="H134" s="1"/>
      <c r="I134" s="1"/>
    </row>
    <row r="135" spans="1:9">
      <c r="A135" s="1"/>
      <c r="B135" s="1"/>
      <c r="C135" s="1"/>
      <c r="D135" s="1"/>
      <c r="E135" s="17"/>
      <c r="F135" s="1"/>
      <c r="G135" s="1"/>
      <c r="H135" s="1"/>
      <c r="I135" s="1"/>
    </row>
    <row r="136" spans="1:9">
      <c r="A136" s="1"/>
      <c r="B136" s="1"/>
      <c r="C136" s="1"/>
      <c r="D136" s="1"/>
      <c r="E136" s="17"/>
      <c r="F136" s="1"/>
      <c r="G136" s="1"/>
      <c r="H136" s="1"/>
      <c r="I136" s="1"/>
    </row>
    <row r="137" spans="1:9">
      <c r="C137" s="1"/>
      <c r="D137" s="1"/>
      <c r="E137" s="17"/>
      <c r="F137" s="1"/>
      <c r="G137" s="1"/>
      <c r="H137" s="1"/>
      <c r="I137" s="1"/>
    </row>
    <row r="138" spans="1:9">
      <c r="C138" s="1"/>
      <c r="D138" s="1"/>
      <c r="E138" s="17"/>
      <c r="F138" s="1"/>
      <c r="G138" s="1"/>
      <c r="H138" s="1"/>
      <c r="I138" s="1"/>
    </row>
    <row r="139" spans="1:9">
      <c r="C139" s="1"/>
      <c r="D139" s="1"/>
      <c r="E139" s="17"/>
      <c r="F139" s="1"/>
      <c r="G139" s="1"/>
      <c r="H139" s="1"/>
      <c r="I139" s="1"/>
    </row>
    <row r="140" spans="1:9">
      <c r="C140" s="1"/>
      <c r="D140" s="1"/>
      <c r="E140" s="17"/>
      <c r="F140" s="1"/>
      <c r="G140" s="1"/>
      <c r="H140" s="1"/>
      <c r="I140" s="1"/>
    </row>
    <row r="141" spans="1:9">
      <c r="C141" s="1"/>
      <c r="D141" s="1"/>
      <c r="E141" s="17"/>
      <c r="F141" s="1"/>
      <c r="G141" s="1"/>
      <c r="H141" s="1"/>
      <c r="I141" s="1"/>
    </row>
    <row r="142" spans="1:9">
      <c r="C142" s="1"/>
      <c r="D142" s="1"/>
      <c r="E142" s="17"/>
      <c r="F142" s="1"/>
      <c r="G142" s="1"/>
      <c r="H142" s="1"/>
      <c r="I142" s="1"/>
    </row>
    <row r="143" spans="1:9">
      <c r="E143" s="19"/>
    </row>
    <row r="144" spans="1:9">
      <c r="E144" s="19"/>
    </row>
    <row r="145" spans="5:5">
      <c r="E145" s="19"/>
    </row>
    <row r="146" spans="5:5">
      <c r="E146" s="19"/>
    </row>
    <row r="147" spans="5:5">
      <c r="E147" s="19"/>
    </row>
    <row r="148" spans="5:5">
      <c r="E148" s="19"/>
    </row>
    <row r="149" spans="5:5">
      <c r="E149" s="19"/>
    </row>
    <row r="150" spans="5:5">
      <c r="E150" s="19"/>
    </row>
    <row r="151" spans="5:5">
      <c r="E151" s="19"/>
    </row>
    <row r="152" spans="5:5">
      <c r="E152" s="19"/>
    </row>
    <row r="153" spans="5:5">
      <c r="E153" s="19"/>
    </row>
    <row r="154" spans="5:5">
      <c r="E154" s="19"/>
    </row>
    <row r="155" spans="5:5">
      <c r="E155" s="19"/>
    </row>
    <row r="156" spans="5:5">
      <c r="E156" s="19"/>
    </row>
    <row r="157" spans="5:5">
      <c r="E157" s="19"/>
    </row>
    <row r="158" spans="5:5">
      <c r="E158" s="19"/>
    </row>
    <row r="159" spans="5:5">
      <c r="E159" s="19"/>
    </row>
    <row r="160" spans="5:5">
      <c r="E160" s="19"/>
    </row>
    <row r="161" spans="5:5">
      <c r="E161" s="19"/>
    </row>
    <row r="162" spans="5:5">
      <c r="E162" s="19"/>
    </row>
    <row r="163" spans="5:5">
      <c r="E163" s="19"/>
    </row>
    <row r="164" spans="5:5">
      <c r="E164" s="19"/>
    </row>
    <row r="165" spans="5:5">
      <c r="E165" s="19"/>
    </row>
    <row r="166" spans="5:5">
      <c r="E166" s="19"/>
    </row>
    <row r="167" spans="5:5">
      <c r="E167" s="19"/>
    </row>
    <row r="168" spans="5:5">
      <c r="E168" s="19"/>
    </row>
    <row r="169" spans="5:5">
      <c r="E169" s="19"/>
    </row>
    <row r="170" spans="5:5">
      <c r="E170" s="19"/>
    </row>
    <row r="171" spans="5:5">
      <c r="E171" s="19"/>
    </row>
    <row r="172" spans="5:5">
      <c r="E172" s="19"/>
    </row>
    <row r="173" spans="5:5">
      <c r="E173" s="19"/>
    </row>
    <row r="174" spans="5:5">
      <c r="E174" s="19"/>
    </row>
    <row r="175" spans="5:5">
      <c r="E175" s="19"/>
    </row>
    <row r="176" spans="5:5">
      <c r="E176" s="19"/>
    </row>
    <row r="177" spans="5:5">
      <c r="E177" s="19"/>
    </row>
  </sheetData>
  <mergeCells count="60">
    <mergeCell ref="F48:G48"/>
    <mergeCell ref="F95:G95"/>
    <mergeCell ref="F56:G56"/>
    <mergeCell ref="F55:G55"/>
    <mergeCell ref="F54:G54"/>
    <mergeCell ref="F53:G53"/>
    <mergeCell ref="A51:C52"/>
    <mergeCell ref="D51:E51"/>
    <mergeCell ref="F51:H51"/>
    <mergeCell ref="F52:G52"/>
    <mergeCell ref="F49:G49"/>
    <mergeCell ref="F50:G50"/>
    <mergeCell ref="F4:G4"/>
    <mergeCell ref="A3:C4"/>
    <mergeCell ref="D3:E3"/>
    <mergeCell ref="A1:H1"/>
    <mergeCell ref="F3:H3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26:G26"/>
    <mergeCell ref="F36:G36"/>
    <mergeCell ref="F37:G37"/>
    <mergeCell ref="F38:G38"/>
    <mergeCell ref="F40:G40"/>
    <mergeCell ref="F31:G31"/>
    <mergeCell ref="F32:G32"/>
    <mergeCell ref="F33:G33"/>
    <mergeCell ref="F34:G34"/>
    <mergeCell ref="F35:G35"/>
    <mergeCell ref="F39:G39"/>
    <mergeCell ref="F46:G46"/>
    <mergeCell ref="F47:G47"/>
    <mergeCell ref="F41:G41"/>
    <mergeCell ref="F42:G42"/>
    <mergeCell ref="F43:G43"/>
    <mergeCell ref="F44:G44"/>
    <mergeCell ref="F45:G45"/>
  </mergeCells>
  <pageMargins left="0.7" right="0.7" top="0.75" bottom="0.75" header="0.3" footer="0.3"/>
  <pageSetup paperSize="9" orientation="portrait" horizontalDpi="4294967293" verticalDpi="0" r:id="rId1"/>
  <ignoredErrors>
    <ignoredError sqref="E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workbookViewId="0">
      <selection activeCell="E17" sqref="E17"/>
    </sheetView>
  </sheetViews>
  <sheetFormatPr defaultRowHeight="15"/>
  <sheetData>
    <row r="1" spans="1:9" ht="18">
      <c r="A1" s="127" t="s">
        <v>10</v>
      </c>
      <c r="B1" s="127"/>
      <c r="C1" s="127"/>
      <c r="D1" s="127"/>
      <c r="E1" s="127"/>
      <c r="F1" s="127"/>
      <c r="G1" s="127"/>
      <c r="H1" s="127"/>
      <c r="I1" s="127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25" t="s">
        <v>11</v>
      </c>
      <c r="B5" s="125"/>
      <c r="C5" s="125"/>
      <c r="D5" s="125"/>
      <c r="E5" s="125"/>
      <c r="F5" s="2"/>
      <c r="G5" s="1"/>
      <c r="H5" s="1"/>
      <c r="I5" s="1"/>
    </row>
    <row r="6" spans="1:9">
      <c r="A6" s="1"/>
      <c r="B6" s="1"/>
      <c r="C6" s="1"/>
      <c r="D6" s="1"/>
      <c r="E6" s="1"/>
      <c r="F6" s="125"/>
      <c r="G6" s="125"/>
      <c r="H6" s="125"/>
      <c r="I6" s="125"/>
    </row>
    <row r="7" spans="1:9">
      <c r="A7" s="125" t="s">
        <v>12</v>
      </c>
      <c r="B7" s="125"/>
      <c r="C7" s="1"/>
      <c r="D7" s="1"/>
      <c r="E7" s="1"/>
      <c r="F7" s="125"/>
      <c r="G7" s="125"/>
      <c r="H7" s="125"/>
      <c r="I7" s="125"/>
    </row>
    <row r="8" spans="1:9">
      <c r="A8" s="126" t="s">
        <v>13</v>
      </c>
      <c r="B8" s="126"/>
      <c r="C8" s="126"/>
      <c r="D8" s="126"/>
      <c r="E8" s="126"/>
      <c r="F8" s="125"/>
      <c r="G8" s="125"/>
      <c r="H8" s="125"/>
      <c r="I8" s="125"/>
    </row>
    <row r="9" spans="1:9">
      <c r="A9" s="126" t="s">
        <v>14</v>
      </c>
      <c r="B9" s="126"/>
      <c r="C9" s="126"/>
      <c r="D9" s="126"/>
      <c r="E9" s="126"/>
      <c r="F9" s="125"/>
      <c r="G9" s="125"/>
      <c r="H9" s="125"/>
      <c r="I9" s="125"/>
    </row>
    <row r="10" spans="1:9">
      <c r="A10" s="126" t="s">
        <v>15</v>
      </c>
      <c r="B10" s="126"/>
      <c r="C10" s="126"/>
      <c r="D10" s="126"/>
      <c r="E10" s="126"/>
      <c r="F10" s="125"/>
      <c r="G10" s="125"/>
      <c r="H10" s="125"/>
      <c r="I10" s="125"/>
    </row>
    <row r="11" spans="1:9">
      <c r="A11" s="126" t="s">
        <v>16</v>
      </c>
      <c r="B11" s="126"/>
      <c r="C11" s="126"/>
      <c r="D11" s="126"/>
      <c r="E11" s="126"/>
      <c r="F11" s="125"/>
      <c r="G11" s="125"/>
      <c r="H11" s="125"/>
      <c r="I11" s="125"/>
    </row>
    <row r="12" spans="1:9">
      <c r="A12" s="126" t="s">
        <v>17</v>
      </c>
      <c r="B12" s="126"/>
      <c r="C12" s="126"/>
      <c r="D12" s="126"/>
      <c r="E12" s="126"/>
      <c r="F12" s="125"/>
      <c r="G12" s="125"/>
      <c r="H12" s="125"/>
      <c r="I12" s="125"/>
    </row>
    <row r="13" spans="1:9">
      <c r="A13" s="126" t="s">
        <v>18</v>
      </c>
      <c r="B13" s="126"/>
      <c r="C13" s="126"/>
      <c r="D13" s="126"/>
      <c r="E13" s="126"/>
      <c r="F13" s="125"/>
      <c r="G13" s="125"/>
      <c r="H13" s="125"/>
      <c r="I13" s="125"/>
    </row>
    <row r="14" spans="1:9">
      <c r="A14" s="126" t="s">
        <v>19</v>
      </c>
      <c r="B14" s="126"/>
      <c r="C14" s="126"/>
      <c r="D14" s="126"/>
      <c r="E14" s="126"/>
      <c r="F14" s="125"/>
      <c r="G14" s="125"/>
      <c r="H14" s="125"/>
      <c r="I14" s="125"/>
    </row>
    <row r="15" spans="1:9">
      <c r="A15" s="126" t="s">
        <v>20</v>
      </c>
      <c r="B15" s="126"/>
      <c r="C15" s="126"/>
      <c r="D15" s="126"/>
      <c r="E15" s="126"/>
      <c r="F15" s="125"/>
      <c r="G15" s="125"/>
      <c r="H15" s="125"/>
      <c r="I15" s="125"/>
    </row>
    <row r="16" spans="1:9">
      <c r="A16" s="1"/>
      <c r="B16" s="1"/>
      <c r="C16" s="1"/>
      <c r="D16" s="1"/>
      <c r="E16" s="1"/>
      <c r="F16" s="125"/>
      <c r="G16" s="125"/>
      <c r="H16" s="125"/>
      <c r="I16" s="125"/>
    </row>
    <row r="17" spans="1:9">
      <c r="A17" s="1"/>
      <c r="B17" s="1"/>
      <c r="C17" s="1"/>
      <c r="D17" s="1"/>
      <c r="E17" s="1"/>
      <c r="F17" s="125"/>
      <c r="G17" s="125"/>
      <c r="H17" s="125"/>
      <c r="I17" s="125"/>
    </row>
    <row r="18" spans="1:9">
      <c r="A18" s="1"/>
      <c r="B18" s="1"/>
      <c r="C18" s="1"/>
      <c r="D18" s="1"/>
      <c r="E18" s="1"/>
      <c r="F18" s="125"/>
      <c r="G18" s="125"/>
      <c r="H18" s="125"/>
      <c r="I18" s="125"/>
    </row>
    <row r="19" spans="1:9">
      <c r="A19" s="1"/>
      <c r="B19" s="1"/>
      <c r="C19" s="1"/>
      <c r="D19" s="1"/>
      <c r="E19" s="1"/>
      <c r="F19" s="125"/>
      <c r="G19" s="125"/>
      <c r="H19" s="125"/>
      <c r="I19" s="125"/>
    </row>
    <row r="20" spans="1:9">
      <c r="A20" s="1"/>
      <c r="B20" s="1"/>
      <c r="C20" s="1"/>
      <c r="D20" s="1"/>
      <c r="E20" s="1"/>
      <c r="F20" s="125"/>
      <c r="G20" s="125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</sheetData>
  <mergeCells count="40">
    <mergeCell ref="F17:G17"/>
    <mergeCell ref="F18:G18"/>
    <mergeCell ref="F19:G19"/>
    <mergeCell ref="A1:I1"/>
    <mergeCell ref="A5:E5"/>
    <mergeCell ref="F6:G6"/>
    <mergeCell ref="H6:I6"/>
    <mergeCell ref="F7:G7"/>
    <mergeCell ref="A13:E13"/>
    <mergeCell ref="A14:E14"/>
    <mergeCell ref="A15:E15"/>
    <mergeCell ref="H19:I19"/>
    <mergeCell ref="A7:B7"/>
    <mergeCell ref="A8:E8"/>
    <mergeCell ref="A9:E9"/>
    <mergeCell ref="A10:E10"/>
    <mergeCell ref="F20:G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F14:G14"/>
    <mergeCell ref="F15:G15"/>
    <mergeCell ref="F16:G16"/>
    <mergeCell ref="H16:I16"/>
    <mergeCell ref="H17:I17"/>
    <mergeCell ref="H18:I18"/>
    <mergeCell ref="F12:G12"/>
    <mergeCell ref="F13:G13"/>
    <mergeCell ref="A12:E12"/>
    <mergeCell ref="A11:E11"/>
    <mergeCell ref="F8:G8"/>
    <mergeCell ref="F9:G9"/>
    <mergeCell ref="F10:G10"/>
    <mergeCell ref="F11:G1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7"/>
  <sheetViews>
    <sheetView workbookViewId="0">
      <selection activeCell="C21" sqref="C21"/>
    </sheetView>
  </sheetViews>
  <sheetFormatPr defaultRowHeight="15"/>
  <cols>
    <col min="1" max="1" width="9.7109375" style="68" customWidth="1"/>
    <col min="2" max="2" width="9.140625" style="68"/>
    <col min="3" max="3" width="26.42578125" style="68" customWidth="1"/>
    <col min="4" max="4" width="10.140625" style="68" customWidth="1"/>
    <col min="5" max="5" width="12.5703125" style="68" customWidth="1"/>
    <col min="6" max="6" width="4.7109375" style="68" customWidth="1"/>
    <col min="7" max="7" width="6" style="68" customWidth="1"/>
    <col min="8" max="8" width="10.28515625" style="68" customWidth="1"/>
    <col min="9" max="13" width="10.140625" style="68" bestFit="1" customWidth="1"/>
    <col min="14" max="16384" width="9.140625" style="68"/>
  </cols>
  <sheetData>
    <row r="1" spans="1:11" ht="18">
      <c r="A1" s="117" t="s">
        <v>183</v>
      </c>
      <c r="B1" s="118"/>
      <c r="C1" s="118"/>
      <c r="D1" s="118"/>
      <c r="E1" s="118"/>
      <c r="F1" s="118"/>
      <c r="G1" s="118"/>
      <c r="H1" s="118"/>
      <c r="I1" s="3"/>
    </row>
    <row r="2" spans="1:11">
      <c r="A2" s="1"/>
      <c r="B2" s="1"/>
      <c r="C2" s="1"/>
      <c r="D2" s="1"/>
      <c r="E2" s="1"/>
      <c r="F2" s="1"/>
      <c r="G2" s="1"/>
      <c r="H2" s="1"/>
      <c r="I2" s="4"/>
    </row>
    <row r="3" spans="1:11">
      <c r="A3" s="109" t="s">
        <v>1</v>
      </c>
      <c r="B3" s="110"/>
      <c r="C3" s="111"/>
      <c r="D3" s="115" t="s">
        <v>9</v>
      </c>
      <c r="E3" s="116"/>
      <c r="F3" s="107" t="s">
        <v>2</v>
      </c>
      <c r="G3" s="119"/>
      <c r="H3" s="120"/>
      <c r="I3" s="5"/>
    </row>
    <row r="4" spans="1:11">
      <c r="A4" s="112"/>
      <c r="B4" s="113"/>
      <c r="C4" s="114"/>
      <c r="D4" s="60" t="s">
        <v>3</v>
      </c>
      <c r="E4" s="16" t="s">
        <v>4</v>
      </c>
      <c r="F4" s="107" t="s">
        <v>3</v>
      </c>
      <c r="G4" s="108"/>
      <c r="H4" s="16" t="s">
        <v>4</v>
      </c>
      <c r="I4" s="5"/>
    </row>
    <row r="5" spans="1:11">
      <c r="A5" s="1"/>
      <c r="B5" s="1"/>
      <c r="C5" s="21"/>
      <c r="D5" s="20"/>
      <c r="E5" s="17"/>
      <c r="F5" s="105"/>
      <c r="G5" s="106"/>
      <c r="H5" s="17"/>
      <c r="I5" s="6"/>
    </row>
    <row r="6" spans="1:11">
      <c r="A6" s="1" t="s">
        <v>5</v>
      </c>
      <c r="B6" s="1"/>
      <c r="C6" s="17"/>
      <c r="D6" s="20"/>
      <c r="E6" s="17"/>
      <c r="F6" s="98"/>
      <c r="G6" s="99"/>
      <c r="H6" s="17"/>
      <c r="I6" s="1"/>
    </row>
    <row r="7" spans="1:11">
      <c r="A7" s="7" t="s">
        <v>6</v>
      </c>
      <c r="B7" s="8" t="s">
        <v>21</v>
      </c>
      <c r="C7" s="22"/>
      <c r="D7" s="51">
        <v>3706.4</v>
      </c>
      <c r="E7" s="52"/>
      <c r="F7" s="101">
        <f>D7</f>
        <v>3706.4</v>
      </c>
      <c r="G7" s="140"/>
      <c r="H7" s="25"/>
      <c r="I7" s="1"/>
      <c r="K7" s="69"/>
    </row>
    <row r="8" spans="1:11">
      <c r="A8" s="9"/>
      <c r="B8" s="9"/>
      <c r="C8" s="22"/>
      <c r="D8" s="24"/>
      <c r="E8" s="78"/>
      <c r="F8" s="101"/>
      <c r="G8" s="140"/>
      <c r="H8" s="25"/>
      <c r="I8" s="1"/>
    </row>
    <row r="9" spans="1:11">
      <c r="A9" s="9" t="s">
        <v>24</v>
      </c>
      <c r="B9" s="9"/>
      <c r="C9" s="22"/>
      <c r="D9" s="24"/>
      <c r="E9" s="78"/>
      <c r="F9" s="101"/>
      <c r="G9" s="140"/>
      <c r="H9" s="25"/>
      <c r="I9" s="1"/>
    </row>
    <row r="10" spans="1:11">
      <c r="A10" s="9" t="s">
        <v>7</v>
      </c>
      <c r="B10" s="10" t="s">
        <v>22</v>
      </c>
      <c r="C10" s="22"/>
      <c r="D10" s="24">
        <f>'[1]ΗΜΕΡΟΛΟΓΙΟ ΟΚΤΩΒΡΙΟΥ'!$I$215+'[1]ΗΜΕΡΟΛΟΓΙΟ ΝΟΕΜΒΡΙΟΥ'!$I$181+'[1]ΗΕΜΕΡΟΛΟΓΙΟ ΔΕΚΕΜΒΡΙΟΥ'!$I$256</f>
        <v>1373.38</v>
      </c>
      <c r="E10" s="78">
        <v>1373.38</v>
      </c>
      <c r="F10" s="101"/>
      <c r="G10" s="140"/>
      <c r="H10" s="25"/>
      <c r="I10" s="1"/>
    </row>
    <row r="11" spans="1:11">
      <c r="A11" s="9" t="s">
        <v>8</v>
      </c>
      <c r="B11" s="11" t="s">
        <v>23</v>
      </c>
      <c r="C11" s="22"/>
      <c r="D11" s="24">
        <f>'[1]ΗΜΕΡΟΛΟΓΙΟ ΟΚΤΩΒΡΙΟΥ'!$I$216+'[1]ΗΜΕΡΟΛΟΓΙΟ ΝΟΕΜΒΡΙΟΥ'!$I$182+'[1]ΗΕΜΕΡΟΛΟΓΙΟ ΔΕΚΕΜΒΡΙΟΥ'!$I$257</f>
        <v>1353</v>
      </c>
      <c r="E11" s="79">
        <v>1353</v>
      </c>
      <c r="F11" s="103"/>
      <c r="G11" s="103"/>
      <c r="H11" s="25"/>
      <c r="I11" s="1"/>
    </row>
    <row r="12" spans="1:11">
      <c r="A12" s="9"/>
      <c r="B12" s="9"/>
      <c r="C12" s="22"/>
      <c r="D12" s="24"/>
      <c r="E12" s="78"/>
      <c r="F12" s="101"/>
      <c r="G12" s="140"/>
      <c r="H12" s="25"/>
      <c r="I12" s="1"/>
    </row>
    <row r="13" spans="1:11">
      <c r="A13" s="9" t="s">
        <v>25</v>
      </c>
      <c r="B13" s="9"/>
      <c r="C13" s="22"/>
      <c r="D13" s="24"/>
      <c r="E13" s="78"/>
      <c r="F13" s="101"/>
      <c r="G13" s="140"/>
      <c r="H13" s="25"/>
      <c r="I13" s="1"/>
    </row>
    <row r="14" spans="1:11">
      <c r="A14" s="9" t="s">
        <v>26</v>
      </c>
      <c r="B14" s="12" t="s">
        <v>29</v>
      </c>
      <c r="C14" s="22"/>
      <c r="D14" s="24"/>
      <c r="E14" s="78"/>
      <c r="F14" s="101"/>
      <c r="G14" s="140"/>
      <c r="H14" s="25"/>
      <c r="I14" s="1"/>
    </row>
    <row r="15" spans="1:11">
      <c r="A15" s="9" t="s">
        <v>28</v>
      </c>
      <c r="B15" s="13" t="s">
        <v>31</v>
      </c>
      <c r="C15" s="22"/>
      <c r="D15" s="24"/>
      <c r="E15" s="54">
        <v>4055</v>
      </c>
      <c r="F15" s="101"/>
      <c r="G15" s="140"/>
      <c r="H15" s="56">
        <v>4055</v>
      </c>
      <c r="I15" s="1"/>
    </row>
    <row r="16" spans="1:11">
      <c r="A16" s="9" t="s">
        <v>30</v>
      </c>
      <c r="B16" s="14" t="s">
        <v>34</v>
      </c>
      <c r="C16" s="18"/>
      <c r="D16" s="15">
        <v>50000</v>
      </c>
      <c r="E16" s="55">
        <v>50000</v>
      </c>
      <c r="F16" s="101"/>
      <c r="G16" s="140"/>
      <c r="H16" s="25"/>
      <c r="I16" s="1"/>
    </row>
    <row r="17" spans="1:13">
      <c r="A17" s="9" t="s">
        <v>32</v>
      </c>
      <c r="B17" s="14" t="s">
        <v>35</v>
      </c>
      <c r="C17" s="18"/>
      <c r="D17" s="15">
        <v>25000</v>
      </c>
      <c r="E17" s="26">
        <v>25000</v>
      </c>
      <c r="F17" s="101"/>
      <c r="G17" s="140"/>
      <c r="H17" s="25"/>
      <c r="I17" s="1"/>
    </row>
    <row r="18" spans="1:13">
      <c r="A18" s="9" t="s">
        <v>33</v>
      </c>
      <c r="B18" s="14" t="s">
        <v>36</v>
      </c>
      <c r="C18" s="18"/>
      <c r="D18" s="15">
        <v>25000</v>
      </c>
      <c r="E18" s="26">
        <v>25000</v>
      </c>
      <c r="F18" s="101"/>
      <c r="G18" s="140"/>
      <c r="H18" s="25"/>
      <c r="I18" s="1"/>
    </row>
    <row r="19" spans="1:13">
      <c r="A19" s="9" t="s">
        <v>27</v>
      </c>
      <c r="B19" s="9" t="s">
        <v>37</v>
      </c>
      <c r="C19" s="22"/>
      <c r="D19" s="24">
        <f>'[2]IRMAR ΚΑΘ 12'!$A$47</f>
        <v>154009.24</v>
      </c>
      <c r="E19" s="67">
        <v>26510.05</v>
      </c>
      <c r="F19" s="103">
        <f>D19-E19</f>
        <v>127499.18999999999</v>
      </c>
      <c r="G19" s="145"/>
      <c r="H19" s="25"/>
      <c r="I19" s="1"/>
    </row>
    <row r="20" spans="1:13">
      <c r="B20" s="9"/>
      <c r="C20" s="22"/>
      <c r="D20" s="24"/>
      <c r="E20" s="25"/>
      <c r="F20" s="101"/>
      <c r="G20" s="140"/>
      <c r="H20" s="25"/>
      <c r="I20" s="1"/>
    </row>
    <row r="21" spans="1:13">
      <c r="A21" s="9" t="s">
        <v>38</v>
      </c>
      <c r="B21" s="9"/>
      <c r="C21" s="22"/>
      <c r="D21" s="24"/>
      <c r="E21" s="25"/>
      <c r="F21" s="101"/>
      <c r="G21" s="140"/>
      <c r="H21" s="25"/>
      <c r="I21" s="1"/>
    </row>
    <row r="22" spans="1:13">
      <c r="A22" s="9" t="s">
        <v>39</v>
      </c>
      <c r="B22" s="27" t="s">
        <v>41</v>
      </c>
      <c r="C22" s="22"/>
      <c r="D22" s="24"/>
      <c r="E22" s="25">
        <v>100000</v>
      </c>
      <c r="F22" s="101"/>
      <c r="G22" s="140"/>
      <c r="H22" s="25">
        <v>100000</v>
      </c>
      <c r="I22" s="1"/>
    </row>
    <row r="23" spans="1:13">
      <c r="A23" s="9" t="s">
        <v>40</v>
      </c>
      <c r="B23" s="14" t="s">
        <v>34</v>
      </c>
      <c r="C23" s="22"/>
      <c r="D23" s="15">
        <v>50000</v>
      </c>
      <c r="E23" s="26">
        <v>50000</v>
      </c>
      <c r="F23" s="101"/>
      <c r="G23" s="140"/>
      <c r="H23" s="25"/>
      <c r="I23" s="1"/>
    </row>
    <row r="24" spans="1:13">
      <c r="A24" s="9" t="s">
        <v>42</v>
      </c>
      <c r="B24" s="14" t="s">
        <v>35</v>
      </c>
      <c r="C24" s="22"/>
      <c r="D24" s="15">
        <v>25000</v>
      </c>
      <c r="E24" s="26">
        <v>25000</v>
      </c>
      <c r="F24" s="101"/>
      <c r="G24" s="140"/>
      <c r="H24" s="25"/>
      <c r="I24" s="1"/>
    </row>
    <row r="25" spans="1:13">
      <c r="A25" s="9" t="s">
        <v>43</v>
      </c>
      <c r="B25" s="14" t="s">
        <v>36</v>
      </c>
      <c r="C25" s="22"/>
      <c r="D25" s="15">
        <v>25000</v>
      </c>
      <c r="E25" s="26">
        <v>25000</v>
      </c>
      <c r="F25" s="101"/>
      <c r="G25" s="140"/>
      <c r="H25" s="25"/>
      <c r="I25" s="1"/>
    </row>
    <row r="26" spans="1:13">
      <c r="A26" s="9" t="s">
        <v>65</v>
      </c>
      <c r="B26" s="14" t="s">
        <v>66</v>
      </c>
      <c r="C26" s="22"/>
      <c r="D26" s="15"/>
      <c r="E26" s="26">
        <v>765</v>
      </c>
      <c r="F26" s="101"/>
      <c r="G26" s="140"/>
      <c r="H26" s="25">
        <v>765</v>
      </c>
      <c r="I26" s="1"/>
    </row>
    <row r="27" spans="1:13">
      <c r="A27" s="9"/>
      <c r="B27" s="9"/>
      <c r="C27" s="22"/>
      <c r="D27" s="24"/>
      <c r="E27" s="25"/>
      <c r="F27" s="101"/>
      <c r="G27" s="140"/>
      <c r="H27" s="25"/>
      <c r="I27" s="1"/>
      <c r="L27" s="69"/>
      <c r="M27" s="69"/>
    </row>
    <row r="28" spans="1:13">
      <c r="A28" s="9" t="s">
        <v>44</v>
      </c>
      <c r="B28" s="9"/>
      <c r="C28" s="22"/>
      <c r="D28" s="24"/>
      <c r="E28" s="25"/>
      <c r="F28" s="101"/>
      <c r="G28" s="140"/>
      <c r="H28" s="25"/>
      <c r="I28" s="1"/>
    </row>
    <row r="29" spans="1:13">
      <c r="A29" s="9" t="s">
        <v>45</v>
      </c>
      <c r="B29" s="28" t="s">
        <v>54</v>
      </c>
      <c r="C29" s="22"/>
      <c r="D29" s="24">
        <v>545</v>
      </c>
      <c r="E29" s="25">
        <v>545</v>
      </c>
      <c r="F29" s="101"/>
      <c r="G29" s="140"/>
      <c r="H29" s="25"/>
      <c r="I29" s="1"/>
    </row>
    <row r="30" spans="1:13">
      <c r="A30" s="9" t="s">
        <v>46</v>
      </c>
      <c r="B30" s="29" t="s">
        <v>55</v>
      </c>
      <c r="C30" s="22"/>
      <c r="D30" s="24">
        <f>'[3]IRMAR KAΘ 10'!$D$8+'[3]IRMAR ΚΑΘ 12'!$A$50+'[3]IRMAR ΚΑΘ 12'!$A$51</f>
        <v>1110.27</v>
      </c>
      <c r="E30" s="24">
        <f>'[3]IRMAR KAΘ 10'!$D$8+'[3]IRMAR ΚΑΘ 12'!$A$50+'[3]IRMAR ΚΑΘ 12'!$A$51</f>
        <v>1110.27</v>
      </c>
      <c r="F30" s="144"/>
      <c r="G30" s="140"/>
      <c r="H30" s="25"/>
      <c r="I30" s="1"/>
      <c r="J30" s="80"/>
    </row>
    <row r="31" spans="1:13">
      <c r="A31" s="9" t="s">
        <v>47</v>
      </c>
      <c r="B31" s="30" t="s">
        <v>56</v>
      </c>
      <c r="C31" s="22"/>
      <c r="D31" s="24">
        <f>'[3]IRMAR KAΘ 10'!$D$12+'[3]IRMAR ΚΑΘ 12'!$D$4</f>
        <v>318.33</v>
      </c>
      <c r="E31" s="25">
        <f t="shared" ref="E31:E45" si="0">D31</f>
        <v>318.33</v>
      </c>
      <c r="F31" s="101"/>
      <c r="G31" s="140"/>
      <c r="H31" s="25"/>
      <c r="I31" s="1"/>
      <c r="L31" s="69"/>
    </row>
    <row r="32" spans="1:13">
      <c r="A32" s="9" t="s">
        <v>48</v>
      </c>
      <c r="B32" s="31" t="s">
        <v>57</v>
      </c>
      <c r="C32" s="22"/>
      <c r="D32" s="24">
        <f>'[3]IRMAR KAΘ 10'!$D$16+'[3]IRMAR KAΘ 11'!$A$40</f>
        <v>748.57999999999993</v>
      </c>
      <c r="E32" s="25">
        <f t="shared" si="0"/>
        <v>748.57999999999993</v>
      </c>
      <c r="F32" s="101"/>
      <c r="G32" s="140"/>
      <c r="H32" s="25"/>
      <c r="I32" s="1"/>
    </row>
    <row r="33" spans="1:12">
      <c r="A33" s="9" t="s">
        <v>49</v>
      </c>
      <c r="B33" s="32" t="s">
        <v>58</v>
      </c>
      <c r="C33" s="22"/>
      <c r="D33" s="24">
        <f>'[3]IRMAR KAΘ 10'!$D$20+'[3]IRMAR ΚΑΘ 12'!$D$8</f>
        <v>63.629999999999995</v>
      </c>
      <c r="E33" s="25">
        <f t="shared" si="0"/>
        <v>63.629999999999995</v>
      </c>
      <c r="F33" s="101"/>
      <c r="G33" s="140"/>
      <c r="H33" s="25"/>
      <c r="I33" s="1"/>
    </row>
    <row r="34" spans="1:12">
      <c r="A34" s="9" t="s">
        <v>50</v>
      </c>
      <c r="B34" s="35" t="s">
        <v>61</v>
      </c>
      <c r="C34" s="22"/>
      <c r="D34" s="24">
        <f>'[3]IRMAR KAΘ 11'!$A$44+'[3]IRMAR ΚΑΘ 12'!$D$12+'[3]IRMAR ΚΑΘ 12'!$D$13</f>
        <v>503.32</v>
      </c>
      <c r="E34" s="25">
        <f t="shared" si="0"/>
        <v>503.32</v>
      </c>
      <c r="F34" s="101"/>
      <c r="G34" s="140"/>
      <c r="H34" s="25"/>
      <c r="I34" s="1"/>
    </row>
    <row r="35" spans="1:12">
      <c r="A35" s="9" t="s">
        <v>51</v>
      </c>
      <c r="B35" s="34" t="s">
        <v>62</v>
      </c>
      <c r="C35" s="22"/>
      <c r="D35" s="24">
        <f>'[3]IRMAR KAΘ 11'!$A$48+'[3]IRMAR ΚΑΘ 12'!$D$17</f>
        <v>92.820000000000007</v>
      </c>
      <c r="E35" s="25">
        <f t="shared" si="0"/>
        <v>92.820000000000007</v>
      </c>
      <c r="F35" s="101"/>
      <c r="G35" s="140"/>
      <c r="H35" s="25"/>
      <c r="I35" s="1"/>
    </row>
    <row r="36" spans="1:12">
      <c r="A36" s="9" t="s">
        <v>52</v>
      </c>
      <c r="B36" s="35" t="s">
        <v>63</v>
      </c>
      <c r="C36" s="22"/>
      <c r="D36" s="24">
        <f>'[3]IRMAR KAΘ 11'!$A$52</f>
        <v>136.25</v>
      </c>
      <c r="E36" s="67">
        <f t="shared" si="0"/>
        <v>136.25</v>
      </c>
      <c r="F36" s="103"/>
      <c r="G36" s="103"/>
      <c r="H36" s="25"/>
      <c r="I36" s="1"/>
    </row>
    <row r="37" spans="1:12">
      <c r="A37" s="9" t="s">
        <v>53</v>
      </c>
      <c r="B37" s="36" t="s">
        <v>64</v>
      </c>
      <c r="C37" s="22"/>
      <c r="D37" s="24">
        <f>'[3]IRMAR KAΘ 11'!$D$4+'[3]IRMAR ΚΑΘ 12'!$D$21</f>
        <v>340.38</v>
      </c>
      <c r="E37" s="67">
        <f t="shared" si="0"/>
        <v>340.38</v>
      </c>
      <c r="F37" s="103"/>
      <c r="G37" s="103"/>
      <c r="H37" s="25"/>
      <c r="I37" s="1"/>
    </row>
    <row r="38" spans="1:12">
      <c r="A38" s="33" t="s">
        <v>59</v>
      </c>
      <c r="B38" s="33" t="s">
        <v>60</v>
      </c>
      <c r="C38" s="22"/>
      <c r="D38" s="24">
        <f>1485*3</f>
        <v>4455</v>
      </c>
      <c r="E38" s="25">
        <f t="shared" si="0"/>
        <v>4455</v>
      </c>
      <c r="F38" s="101"/>
      <c r="G38" s="140"/>
      <c r="H38" s="25"/>
      <c r="I38" s="1"/>
      <c r="J38" s="69"/>
      <c r="K38" s="69"/>
    </row>
    <row r="39" spans="1:12">
      <c r="A39" s="44" t="s">
        <v>76</v>
      </c>
      <c r="B39" s="45" t="s">
        <v>77</v>
      </c>
      <c r="C39" s="22"/>
      <c r="D39" s="67">
        <f>'[1]ΗΕΜΕΡΟΛΟΓΙΟ ΔΕΚΕΜΒΡΙΟΥ'!$I$244+'[1]ΗΕΜΕΡΟΛΟΓΙΟ ΔΕΚΕΜΒΡΙΟΥ'!$I$236+'[1]ΗΜΕΡΟΛΟΓΙΟ ΝΟΕΜΒΡΙΟΥ'!$I$130+'[1]ΗΜΕΡΟΛΟΓΙΟ ΟΚΤΩΒΡΙΟΥ'!$H$169</f>
        <v>25128.57</v>
      </c>
      <c r="E39" s="25">
        <f>'[2]IRMAR KAΘ 10'!$D$28+'[2]IRMAR KAΘ 11'!$D$12+'[2]IRMAR ΚΑΘ 12'!$D$29+'[2]IRMAR ΚΑΘ 12'!$D$30</f>
        <v>25128.570000000003</v>
      </c>
      <c r="F39" s="101"/>
      <c r="G39" s="140"/>
      <c r="H39" s="25"/>
      <c r="I39" s="1"/>
    </row>
    <row r="40" spans="1:12">
      <c r="A40" s="44" t="s">
        <v>179</v>
      </c>
      <c r="B40" s="44" t="s">
        <v>180</v>
      </c>
      <c r="C40" s="22"/>
      <c r="D40" s="67"/>
      <c r="E40" s="25">
        <f>'[1]ΗΕΜΕΡΟΛΟΓΙΟ ΔΕΚΕΜΒΡΙΟΥ'!$I$327</f>
        <v>14441.24</v>
      </c>
      <c r="F40" s="74"/>
      <c r="G40" s="81"/>
      <c r="H40" s="25">
        <f>E40</f>
        <v>14441.24</v>
      </c>
      <c r="I40" s="1"/>
      <c r="J40" s="69"/>
    </row>
    <row r="41" spans="1:12">
      <c r="A41" s="42" t="s">
        <v>67</v>
      </c>
      <c r="B41" s="14" t="s">
        <v>34</v>
      </c>
      <c r="C41" s="22"/>
      <c r="D41" s="82">
        <v>1548.95</v>
      </c>
      <c r="E41" s="25">
        <f t="shared" si="0"/>
        <v>1548.95</v>
      </c>
      <c r="F41" s="101"/>
      <c r="G41" s="140"/>
      <c r="H41" s="25"/>
      <c r="I41" s="1"/>
    </row>
    <row r="42" spans="1:12">
      <c r="A42" s="42" t="s">
        <v>68</v>
      </c>
      <c r="B42" s="14" t="s">
        <v>35</v>
      </c>
      <c r="C42" s="22"/>
      <c r="D42" s="82">
        <v>1000</v>
      </c>
      <c r="E42" s="25">
        <f t="shared" si="0"/>
        <v>1000</v>
      </c>
      <c r="F42" s="101"/>
      <c r="G42" s="140"/>
      <c r="H42" s="25"/>
      <c r="I42" s="1"/>
    </row>
    <row r="43" spans="1:12">
      <c r="A43" s="42" t="s">
        <v>69</v>
      </c>
      <c r="B43" s="14" t="s">
        <v>36</v>
      </c>
      <c r="C43" s="22"/>
      <c r="D43" s="24">
        <v>1000</v>
      </c>
      <c r="E43" s="25">
        <f t="shared" si="0"/>
        <v>1000</v>
      </c>
      <c r="F43" s="101"/>
      <c r="G43" s="140"/>
      <c r="H43" s="25"/>
      <c r="I43" s="1"/>
    </row>
    <row r="44" spans="1:12">
      <c r="A44" s="39" t="s">
        <v>70</v>
      </c>
      <c r="B44" s="39" t="s">
        <v>71</v>
      </c>
      <c r="C44" s="22"/>
      <c r="D44" s="24">
        <f>'[3]IRMAR KAΘ 10'!$E$44+'[3]IRMAR KAΘ 11'!$E$103+'[3]IRMAR ΚΑΘ 12'!$E$34</f>
        <v>123.60000000000001</v>
      </c>
      <c r="E44" s="25">
        <f t="shared" si="0"/>
        <v>123.60000000000001</v>
      </c>
      <c r="F44" s="101"/>
      <c r="G44" s="140"/>
      <c r="H44" s="25"/>
      <c r="I44" s="1"/>
    </row>
    <row r="45" spans="1:12">
      <c r="A45" s="40" t="s">
        <v>72</v>
      </c>
      <c r="B45" s="40" t="s">
        <v>73</v>
      </c>
      <c r="C45" s="22"/>
      <c r="D45" s="24">
        <f>'[3]IRMAR ΚΑΘ 12'!$E$40+'[3]IRMAR KAΘ 11'!$H$58+'[3]IRMAR KAΘ 10'!$E$50</f>
        <v>257.07</v>
      </c>
      <c r="E45" s="25">
        <f t="shared" si="0"/>
        <v>257.07</v>
      </c>
      <c r="F45" s="101"/>
      <c r="G45" s="140"/>
      <c r="H45" s="25"/>
      <c r="I45" s="1"/>
      <c r="K45" s="69"/>
      <c r="L45" s="69"/>
    </row>
    <row r="46" spans="1:12">
      <c r="A46" s="41" t="s">
        <v>74</v>
      </c>
      <c r="B46" s="41" t="s">
        <v>75</v>
      </c>
      <c r="C46" s="22"/>
      <c r="D46" s="24">
        <f>'[1]ΗΜΕΡΟΛΟΓΙΟ ΟΚΤΩΒΡΙΟΥ'!$I$202+'[1]ΗΜΕΡΟΛΟΓΙΟ ΝΟΕΜΒΡΙΟΥ'!$I$149</f>
        <v>22.32</v>
      </c>
      <c r="E46" s="25">
        <v>22.32</v>
      </c>
      <c r="F46" s="101"/>
      <c r="G46" s="140"/>
      <c r="H46" s="25"/>
      <c r="I46" s="1"/>
    </row>
    <row r="47" spans="1:12">
      <c r="A47" s="46" t="s">
        <v>78</v>
      </c>
      <c r="B47" s="44" t="s">
        <v>79</v>
      </c>
      <c r="C47" s="22"/>
      <c r="D47" s="24">
        <f>'[1]ΗΕΜΕΡΟΛΟΓΙΟ ΔΕΚΕΜΒΡΙΟΥ'!$I$223+'[1]ΗΜΕΡΟΛΟΓΙΟ ΝΟΕΜΒΡΙΟΥ'!$I$150+'[1]ΗΜΕΡΟΛΟΓΙΟ ΟΚΤΩΒΡΙΟΥ'!$I$203</f>
        <v>1107.42</v>
      </c>
      <c r="E47" s="25">
        <v>1107.42</v>
      </c>
      <c r="F47" s="101"/>
      <c r="G47" s="140"/>
      <c r="H47" s="25"/>
      <c r="I47" s="1"/>
      <c r="K47" s="69"/>
    </row>
    <row r="48" spans="1:12">
      <c r="A48" s="44" t="s">
        <v>80</v>
      </c>
      <c r="B48" s="44" t="s">
        <v>81</v>
      </c>
      <c r="C48" s="22"/>
      <c r="D48" s="24">
        <f>'[1]ΗΜΕΡΟΛΟΓΙΟ ΟΚΤΩΒΡΙΟΥ'!$H$195+'[1]ΗΜΕΡΟΛΟΓΙΟ ΝΟΕΜΒΡΙΟΥ'!$H$142+'[1]ΗΕΜΕΡΟΛΟΓΙΟ ΔΕΚΕΜΒΡΙΟΥ'!$H$216</f>
        <v>7821.0599999999995</v>
      </c>
      <c r="E48" s="25">
        <f>'[1]ΗΕΜΕΡΟΛΟΓΙΟ ΔΕΚΕΜΒΡΙΟΥ'!$H$216+'[1]ΗΜΕΡΟΛΟΓΙΟ ΝΟΕΜΒΡΙΟΥ'!$H$142+'[1]ΗΜΕΡΟΛΟΓΙΟ ΟΚΤΩΒΡΙΟΥ'!$H$195</f>
        <v>7821.0599999999995</v>
      </c>
      <c r="F48" s="101"/>
      <c r="G48" s="140"/>
      <c r="H48" s="25"/>
      <c r="I48" s="1"/>
    </row>
    <row r="49" spans="1:11">
      <c r="A49" s="44" t="s">
        <v>82</v>
      </c>
      <c r="B49" s="45" t="s">
        <v>83</v>
      </c>
      <c r="C49" s="17"/>
      <c r="D49" s="24">
        <f>'[1]ΗΕΜΕΡΟΛΟΓΙΟ ΔΕΚΕΜΒΡΙΟΥ'!$H$217+'[1]ΗΜΕΡΟΛΟΓΙΟ ΝΟΕΜΒΡΙΟΥ'!$H$143+'[1]ΗΜΕΡΟΛΟΓΙΟ ΟΚΤΩΒΡΙΟΥ'!$H$196</f>
        <v>400.03</v>
      </c>
      <c r="E49" s="25">
        <v>400.03</v>
      </c>
      <c r="F49" s="101"/>
      <c r="G49" s="140"/>
      <c r="H49" s="25"/>
      <c r="I49" s="1"/>
      <c r="J49" s="80"/>
    </row>
    <row r="50" spans="1:11">
      <c r="A50" s="44" t="s">
        <v>84</v>
      </c>
      <c r="B50" s="44" t="s">
        <v>85</v>
      </c>
      <c r="C50" s="17"/>
      <c r="D50" s="24">
        <v>614.70000000000005</v>
      </c>
      <c r="E50" s="25">
        <v>1093.28</v>
      </c>
      <c r="F50" s="121">
        <v>478.58</v>
      </c>
      <c r="G50" s="141"/>
      <c r="H50" s="69"/>
      <c r="I50" s="1"/>
    </row>
    <row r="51" spans="1:11">
      <c r="D51" s="92"/>
      <c r="E51" s="92"/>
      <c r="F51" s="143"/>
      <c r="G51" s="143"/>
      <c r="H51" s="92">
        <f>SUM(H5:H50)</f>
        <v>119261.24</v>
      </c>
      <c r="I51" s="87"/>
    </row>
    <row r="52" spans="1:11">
      <c r="A52" s="109" t="s">
        <v>1</v>
      </c>
      <c r="B52" s="110"/>
      <c r="C52" s="111"/>
      <c r="D52" s="128" t="s">
        <v>9</v>
      </c>
      <c r="E52" s="129"/>
      <c r="F52" s="130" t="s">
        <v>2</v>
      </c>
      <c r="G52" s="131"/>
      <c r="H52" s="132"/>
      <c r="I52" s="1"/>
    </row>
    <row r="53" spans="1:11">
      <c r="A53" s="112"/>
      <c r="B53" s="113"/>
      <c r="C53" s="114"/>
      <c r="D53" s="83" t="s">
        <v>3</v>
      </c>
      <c r="E53" s="84" t="s">
        <v>4</v>
      </c>
      <c r="F53" s="130" t="s">
        <v>3</v>
      </c>
      <c r="G53" s="135"/>
      <c r="H53" s="85" t="s">
        <v>4</v>
      </c>
      <c r="I53" s="1"/>
    </row>
    <row r="54" spans="1:11">
      <c r="C54" s="57"/>
      <c r="D54" s="24"/>
      <c r="E54" s="25"/>
      <c r="F54" s="138"/>
      <c r="G54" s="139"/>
      <c r="H54" s="25"/>
      <c r="I54" s="1"/>
    </row>
    <row r="55" spans="1:11">
      <c r="A55" s="44" t="s">
        <v>86</v>
      </c>
      <c r="B55" s="44" t="s">
        <v>87</v>
      </c>
      <c r="C55" s="17"/>
      <c r="D55" s="69">
        <v>41.55</v>
      </c>
      <c r="E55" s="24">
        <f>'[1]ΗΕΜΕΡΟΛΟΓΙΟ ΔΕΚΕΜΒΡΙΟΥ'!$H$212+'[1]ΗΜΕΡΟΛΟΓΙΟ ΝΟΕΜΒΡΙΟΥ'!$H$120+'[2]IRMAR ΚΑΘ 12'!$H$37</f>
        <v>52.739999999999995</v>
      </c>
      <c r="F55" s="123">
        <f>E55-D55</f>
        <v>11.189999999999998</v>
      </c>
      <c r="G55" s="142"/>
      <c r="H55" s="69"/>
      <c r="I55" s="1"/>
      <c r="K55" s="80"/>
    </row>
    <row r="56" spans="1:11">
      <c r="A56" s="44" t="s">
        <v>88</v>
      </c>
      <c r="B56" s="44" t="s">
        <v>89</v>
      </c>
      <c r="C56" s="17"/>
      <c r="D56" s="24">
        <f>'[2]IRMAR KAΘ 10'!$G$43+'[2]IRMAR KAΘ 11'!$G$22+'[2]IRMAR ΚΑΘ 12'!$G$41</f>
        <v>1327.51</v>
      </c>
      <c r="E56" s="25">
        <v>1327.51</v>
      </c>
      <c r="F56" s="101"/>
      <c r="G56" s="140"/>
      <c r="H56" s="25"/>
      <c r="I56" s="1"/>
      <c r="J56" s="80"/>
    </row>
    <row r="57" spans="1:11">
      <c r="A57" s="47" t="s">
        <v>90</v>
      </c>
      <c r="B57" s="48" t="s">
        <v>91</v>
      </c>
      <c r="C57" s="17"/>
      <c r="D57" s="24">
        <f>'[2]IRMAR KAΘ 11'!$G$26</f>
        <v>326.05</v>
      </c>
      <c r="E57" s="25">
        <f>E56</f>
        <v>1327.51</v>
      </c>
      <c r="F57" s="121">
        <v>1001.46</v>
      </c>
      <c r="G57" s="134"/>
      <c r="H57" s="25"/>
      <c r="I57" s="1"/>
    </row>
    <row r="58" spans="1:11">
      <c r="A58" s="47" t="s">
        <v>92</v>
      </c>
      <c r="B58" s="47" t="s">
        <v>93</v>
      </c>
      <c r="C58" s="58"/>
      <c r="D58" s="24">
        <v>900</v>
      </c>
      <c r="E58" s="25">
        <v>900</v>
      </c>
      <c r="F58" s="75"/>
      <c r="G58" s="88"/>
      <c r="H58" s="25"/>
      <c r="I58" s="1"/>
    </row>
    <row r="59" spans="1:11">
      <c r="A59" s="47" t="s">
        <v>94</v>
      </c>
      <c r="B59" s="48" t="s">
        <v>95</v>
      </c>
      <c r="C59" s="59"/>
      <c r="D59" s="24">
        <v>300</v>
      </c>
      <c r="E59" s="25">
        <v>900</v>
      </c>
      <c r="F59" s="121">
        <v>600</v>
      </c>
      <c r="G59" s="134"/>
      <c r="H59" s="25"/>
      <c r="I59" s="1"/>
    </row>
    <row r="60" spans="1:11">
      <c r="A60" s="44" t="s">
        <v>98</v>
      </c>
      <c r="B60" s="44" t="s">
        <v>99</v>
      </c>
      <c r="C60" s="17"/>
      <c r="D60" s="24">
        <f>57.71</f>
        <v>57.71</v>
      </c>
      <c r="E60" s="25">
        <f>D60</f>
        <v>57.71</v>
      </c>
      <c r="F60" s="75"/>
      <c r="G60" s="89"/>
      <c r="H60" s="25"/>
      <c r="I60" s="1"/>
      <c r="K60" s="80"/>
    </row>
    <row r="61" spans="1:11">
      <c r="A61" s="44" t="s">
        <v>96</v>
      </c>
      <c r="B61" s="44" t="s">
        <v>97</v>
      </c>
      <c r="C61" s="17"/>
      <c r="D61" s="24">
        <f>'[2]IRMAR KAΘ 11'!$H$44</f>
        <v>1202.21</v>
      </c>
      <c r="E61" s="25">
        <f>D61</f>
        <v>1202.21</v>
      </c>
      <c r="F61" s="75"/>
      <c r="G61" s="89"/>
      <c r="H61" s="25"/>
      <c r="I61" s="1"/>
    </row>
    <row r="62" spans="1:11">
      <c r="A62" s="72" t="s">
        <v>181</v>
      </c>
      <c r="B62" s="73" t="s">
        <v>182</v>
      </c>
      <c r="C62" s="17"/>
      <c r="D62" s="69">
        <v>4055</v>
      </c>
      <c r="E62" s="25">
        <f>'[2]IRMAR ΚΑΘ 12'!$E$118</f>
        <v>5068.75</v>
      </c>
      <c r="F62" s="101">
        <f>E62-D62</f>
        <v>1013.75</v>
      </c>
      <c r="G62" s="133"/>
      <c r="H62" s="25"/>
      <c r="I62" s="1"/>
    </row>
    <row r="63" spans="1:11">
      <c r="A63" s="44" t="s">
        <v>100</v>
      </c>
      <c r="B63" s="44" t="s">
        <v>101</v>
      </c>
      <c r="C63" s="17"/>
      <c r="D63" s="24">
        <f>'[2]IRMAR KAΘ 11'!$G$48+'[2]IRMAR ΚΑΘ 12'!$A$65</f>
        <v>7980.72</v>
      </c>
      <c r="E63" s="25">
        <f>'[2]IRMAR KAΘ 10'!$B$70+'[2]IRMAR KAΘ 11'!$H$49+'[2]IRMAR ΚΑΘ 12'!$B$66</f>
        <v>16097.130000000001</v>
      </c>
      <c r="F63" s="121">
        <f>E63-D63</f>
        <v>8116.4100000000008</v>
      </c>
      <c r="G63" s="134"/>
      <c r="H63" s="25"/>
      <c r="I63" s="1"/>
    </row>
    <row r="64" spans="1:11">
      <c r="A64" s="44" t="s">
        <v>102</v>
      </c>
      <c r="B64" s="44" t="s">
        <v>103</v>
      </c>
      <c r="C64" s="17"/>
      <c r="D64" s="24">
        <f>'[2]IRMAR ΚΑΘ 12'!$A$69+'[2]IRMAR KAΘ 11'!$G$52</f>
        <v>685.1400000000001</v>
      </c>
      <c r="E64" s="25">
        <f>'[2]IRMAR KAΘ 10'!$B$74+'[2]IRMAR KAΘ 11'!$H$53+'[2]IRMAR ΚΑΘ 12'!$B$70</f>
        <v>1379.75</v>
      </c>
      <c r="F64" s="121">
        <f>E64-D64</f>
        <v>694.6099999999999</v>
      </c>
      <c r="G64" s="134"/>
      <c r="H64" s="25"/>
      <c r="I64" s="1"/>
    </row>
    <row r="65" spans="1:12">
      <c r="A65" s="1"/>
      <c r="B65" s="1"/>
      <c r="C65" s="17"/>
      <c r="D65" s="90"/>
      <c r="E65" s="91"/>
      <c r="F65" s="136"/>
      <c r="G65" s="137"/>
      <c r="H65" s="91"/>
      <c r="I65" s="87"/>
    </row>
    <row r="66" spans="1:12">
      <c r="A66" s="1" t="s">
        <v>104</v>
      </c>
      <c r="B66" s="1"/>
      <c r="C66" s="17"/>
      <c r="D66" s="24"/>
      <c r="E66" s="25"/>
      <c r="F66" s="74"/>
      <c r="G66" s="76"/>
      <c r="H66" s="25"/>
      <c r="I66" s="1"/>
    </row>
    <row r="67" spans="1:12">
      <c r="A67" s="44" t="s">
        <v>105</v>
      </c>
      <c r="B67" s="44" t="s">
        <v>106</v>
      </c>
      <c r="C67" s="61"/>
      <c r="D67" s="70">
        <f>'[1]ΗΕΜΕΡΟΛΟΓΙΟ ΔΕΚΕΜΒΡΙΟΥ'!$I$261+'[1]ΗΜΕΡΟΛΟΓΙΟ ΝΟΕΜΒΡΙΟΥ'!$I$186+'[1]ΗΜΕΡΟΛΟΓΙΟ ΟΚΤΩΒΡΙΟΥ'!$I$220</f>
        <v>24802.45</v>
      </c>
      <c r="E67" s="25">
        <f t="shared" ref="E67:E88" si="1">D67</f>
        <v>24802.45</v>
      </c>
      <c r="F67" s="74"/>
      <c r="G67" s="76"/>
      <c r="H67" s="25"/>
      <c r="I67" s="1"/>
      <c r="J67" s="71"/>
    </row>
    <row r="68" spans="1:12">
      <c r="A68" s="44" t="s">
        <v>140</v>
      </c>
      <c r="B68" s="46" t="s">
        <v>141</v>
      </c>
      <c r="C68" s="61"/>
      <c r="D68" s="70">
        <f>'[1]ΗΕΜΕΡΟΛΟΓΙΟ ΔΕΚΕΜΒΡΙΟΥ'!$I$264</f>
        <v>8755.68</v>
      </c>
      <c r="E68" s="25">
        <f t="shared" si="1"/>
        <v>8755.68</v>
      </c>
      <c r="F68" s="74"/>
      <c r="G68" s="76"/>
      <c r="H68" s="25"/>
      <c r="I68" s="1"/>
    </row>
    <row r="69" spans="1:12">
      <c r="A69" s="44" t="s">
        <v>107</v>
      </c>
      <c r="B69" s="44" t="s">
        <v>108</v>
      </c>
      <c r="C69" s="61"/>
      <c r="D69" s="70">
        <f>'[1]ΗΕΜΕΡΟΛΟΓΙΟ ΔΕΚΕΜΒΡΙΟΥ'!$I$262+'[1]ΗΕΜΕΡΟΛΟΓΙΟ ΔΕΚΕΜΒΡΙΟΥ'!$I$265+'[1]ΗΜΕΡΟΛΟΓΙΟ ΝΟΕΜΒΡΙΟΥ'!$I$187+'[1]ΗΜΕΡΟΛΟΓΙΟ ΟΚΤΩΒΡΙΟΥ'!$I$221</f>
        <v>10007.23</v>
      </c>
      <c r="E69" s="25">
        <f t="shared" si="1"/>
        <v>10007.23</v>
      </c>
      <c r="F69" s="74"/>
      <c r="G69" s="76"/>
      <c r="H69" s="25"/>
      <c r="I69" s="1"/>
    </row>
    <row r="70" spans="1:12">
      <c r="A70" s="44" t="s">
        <v>109</v>
      </c>
      <c r="B70" s="44" t="s">
        <v>110</v>
      </c>
      <c r="C70" s="61"/>
      <c r="D70" s="70">
        <f>'[1]ΗΕΜΕΡΟΛΟΓΙΟ ΔΕΚΕΜΒΡΙΟΥ'!$I$263+'[1]ΗΕΜΕΡΟΛΟΓΙΟ ΔΕΚΕΜΒΡΙΟΥ'!$I$266+'[1]ΗΜΕΡΟΛΟΓΙΟ ΝΟΕΜΒΡΙΟΥ'!$I$188+'[1]ΗΜΕΡΟΛΟΓΙΟ ΟΚΤΩΒΡΙΟΥ'!$I$222</f>
        <v>367.6</v>
      </c>
      <c r="E70" s="25">
        <f t="shared" si="1"/>
        <v>367.6</v>
      </c>
      <c r="F70" s="74"/>
      <c r="G70" s="76"/>
      <c r="H70" s="25"/>
      <c r="I70" s="1"/>
      <c r="J70" s="71"/>
    </row>
    <row r="71" spans="1:12">
      <c r="A71" s="44" t="s">
        <v>111</v>
      </c>
      <c r="B71" s="44" t="s">
        <v>112</v>
      </c>
      <c r="C71" s="61"/>
      <c r="D71" s="70">
        <f>'[2]IRMAR KAΘ 10'!$B$90+'[2]IRMAR KAΘ 11'!$A$70+'[2]IRMAR ΚΑΘ 12'!$A$91</f>
        <v>4500</v>
      </c>
      <c r="E71" s="25">
        <f t="shared" si="1"/>
        <v>4500</v>
      </c>
      <c r="F71" s="74"/>
      <c r="G71" s="76"/>
      <c r="H71" s="25"/>
      <c r="I71" s="1"/>
      <c r="J71" s="71"/>
      <c r="K71" s="71"/>
    </row>
    <row r="72" spans="1:12">
      <c r="A72" s="44" t="s">
        <v>115</v>
      </c>
      <c r="B72" s="44" t="s">
        <v>128</v>
      </c>
      <c r="C72" s="61"/>
      <c r="D72" s="70">
        <f>'[2]IRMAR KAΘ 10'!$B$94</f>
        <v>4808.87</v>
      </c>
      <c r="E72" s="25">
        <f t="shared" si="1"/>
        <v>4808.87</v>
      </c>
      <c r="F72" s="74"/>
      <c r="G72" s="76"/>
      <c r="H72" s="25"/>
      <c r="I72" s="1"/>
      <c r="J72" s="69"/>
    </row>
    <row r="73" spans="1:12">
      <c r="A73" s="44" t="s">
        <v>116</v>
      </c>
      <c r="B73" s="44" t="s">
        <v>117</v>
      </c>
      <c r="C73" s="61"/>
      <c r="D73" s="70">
        <f>'[2]IRMAR KAΘ 10'!$A$100+'[2]IRMAR KAΘ 11'!$A$74</f>
        <v>248</v>
      </c>
      <c r="E73" s="25">
        <f t="shared" si="1"/>
        <v>248</v>
      </c>
      <c r="F73" s="74"/>
      <c r="G73" s="76"/>
      <c r="H73" s="25"/>
      <c r="I73" s="1"/>
    </row>
    <row r="74" spans="1:12">
      <c r="A74" s="44" t="s">
        <v>142</v>
      </c>
      <c r="B74" s="44" t="s">
        <v>143</v>
      </c>
      <c r="C74" s="61"/>
      <c r="D74" s="70">
        <f>'[2]ΦΥΛΛΟ ΜΕΡΙΣΜΟΥ!!!'!$C$120</f>
        <v>280</v>
      </c>
      <c r="E74" s="25">
        <f t="shared" si="1"/>
        <v>280</v>
      </c>
      <c r="F74" s="74"/>
      <c r="G74" s="76"/>
      <c r="H74" s="25"/>
      <c r="I74" s="1"/>
    </row>
    <row r="75" spans="1:12">
      <c r="A75" s="44" t="s">
        <v>144</v>
      </c>
      <c r="B75" s="44" t="s">
        <v>145</v>
      </c>
      <c r="C75" s="61"/>
      <c r="D75" s="70">
        <f>'[2]ΦΥΛΛΟ ΜΕΡΙΣΜΟΥ!!!'!$C$127</f>
        <v>80</v>
      </c>
      <c r="E75" s="25">
        <f t="shared" si="1"/>
        <v>80</v>
      </c>
      <c r="F75" s="74"/>
      <c r="G75" s="76"/>
      <c r="H75" s="25"/>
      <c r="I75" s="1"/>
    </row>
    <row r="76" spans="1:12">
      <c r="A76" s="44" t="s">
        <v>118</v>
      </c>
      <c r="B76" s="44" t="s">
        <v>119</v>
      </c>
      <c r="C76" s="61"/>
      <c r="D76" s="70">
        <f>'[2]ΦΥΛΛΟ ΜΕΡΙΣΜΟΥ!!!'!$C$122</f>
        <v>30</v>
      </c>
      <c r="E76" s="25">
        <f t="shared" si="1"/>
        <v>30</v>
      </c>
      <c r="F76" s="74"/>
      <c r="G76" s="76"/>
      <c r="H76" s="25"/>
      <c r="I76" s="1"/>
      <c r="L76" s="71"/>
    </row>
    <row r="77" spans="1:12">
      <c r="A77" s="44" t="s">
        <v>113</v>
      </c>
      <c r="B77" s="44" t="s">
        <v>114</v>
      </c>
      <c r="C77" s="61"/>
      <c r="D77" s="86">
        <f>'[2]ΦΥΛΛΟ ΜΕΡΙΣΜΟΥ!!!'!$C$118</f>
        <v>9000</v>
      </c>
      <c r="E77" s="25">
        <f t="shared" si="1"/>
        <v>9000</v>
      </c>
      <c r="F77" s="74"/>
      <c r="G77" s="76"/>
      <c r="H77" s="25"/>
      <c r="I77" s="1"/>
    </row>
    <row r="78" spans="1:12">
      <c r="A78" s="44" t="s">
        <v>129</v>
      </c>
      <c r="B78" s="44" t="s">
        <v>130</v>
      </c>
      <c r="C78" s="61"/>
      <c r="D78" s="70">
        <f>'[2]ΦΥΛΛΟ ΜΕΡΙΣΜΟΥ!!!'!$C$126</f>
        <v>286.02999999999997</v>
      </c>
      <c r="E78" s="25">
        <f t="shared" si="1"/>
        <v>286.02999999999997</v>
      </c>
      <c r="F78" s="74"/>
      <c r="G78" s="76"/>
      <c r="H78" s="25"/>
      <c r="I78" s="1"/>
    </row>
    <row r="79" spans="1:12">
      <c r="A79" s="44" t="s">
        <v>120</v>
      </c>
      <c r="B79" s="44" t="s">
        <v>121</v>
      </c>
      <c r="C79" s="61"/>
      <c r="D79" s="70">
        <f>'[2]ΦΥΛΛΟ ΜΕΡΙΣΜΟΥ!!!'!$C$133</f>
        <v>47</v>
      </c>
      <c r="E79" s="25">
        <f t="shared" si="1"/>
        <v>47</v>
      </c>
      <c r="F79" s="74"/>
      <c r="G79" s="76"/>
      <c r="H79" s="25"/>
      <c r="I79" s="1"/>
    </row>
    <row r="80" spans="1:12">
      <c r="A80" s="44" t="s">
        <v>122</v>
      </c>
      <c r="B80" s="44" t="s">
        <v>123</v>
      </c>
      <c r="C80" s="61"/>
      <c r="D80" s="70">
        <f>'[2]ΦΥΛΛΟ ΜΕΡΙΣΜΟΥ!!!'!$C$131</f>
        <v>324</v>
      </c>
      <c r="E80" s="25">
        <f t="shared" si="1"/>
        <v>324</v>
      </c>
      <c r="F80" s="74"/>
      <c r="G80" s="76"/>
      <c r="H80" s="25"/>
      <c r="I80" s="1"/>
    </row>
    <row r="81" spans="1:9">
      <c r="A81" s="44" t="s">
        <v>131</v>
      </c>
      <c r="B81" s="44" t="s">
        <v>132</v>
      </c>
      <c r="C81" s="61"/>
      <c r="D81" s="70">
        <f>'[2]ΦΥΛΛΟ ΜΕΡΙΣΜΟΥ!!!'!$C$121</f>
        <v>80</v>
      </c>
      <c r="E81" s="25">
        <f t="shared" si="1"/>
        <v>80</v>
      </c>
      <c r="F81" s="74"/>
      <c r="G81" s="76"/>
      <c r="H81" s="25"/>
      <c r="I81" s="1"/>
    </row>
    <row r="82" spans="1:9">
      <c r="A82" s="44" t="s">
        <v>133</v>
      </c>
      <c r="B82" s="44" t="s">
        <v>134</v>
      </c>
      <c r="C82" s="61"/>
      <c r="D82" s="70">
        <f>'[2]ΦΥΛΛΟ ΜΕΡΙΣΜΟΥ!!!'!$C$132</f>
        <v>312</v>
      </c>
      <c r="E82" s="25">
        <f t="shared" si="1"/>
        <v>312</v>
      </c>
      <c r="F82" s="74"/>
      <c r="G82" s="76"/>
      <c r="H82" s="25"/>
      <c r="I82" s="1"/>
    </row>
    <row r="83" spans="1:9">
      <c r="A83" s="44" t="s">
        <v>124</v>
      </c>
      <c r="B83" s="44" t="s">
        <v>125</v>
      </c>
      <c r="C83" s="61"/>
      <c r="D83" s="70">
        <f>'[2]ΦΥΛΛΟ ΜΕΡΙΣΜΟΥ!!!'!$C$123</f>
        <v>189</v>
      </c>
      <c r="E83" s="25">
        <f t="shared" si="1"/>
        <v>189</v>
      </c>
      <c r="F83" s="74"/>
      <c r="G83" s="76"/>
      <c r="H83" s="25"/>
      <c r="I83" s="1"/>
    </row>
    <row r="84" spans="1:9">
      <c r="A84" s="44" t="s">
        <v>135</v>
      </c>
      <c r="B84" s="44" t="s">
        <v>136</v>
      </c>
      <c r="C84" s="61"/>
      <c r="D84" s="70">
        <f>'[2]ΦΥΛΛΟ ΜΕΡΙΣΜΟΥ!!!'!$C$125</f>
        <v>55</v>
      </c>
      <c r="E84" s="25">
        <f t="shared" si="1"/>
        <v>55</v>
      </c>
      <c r="F84" s="74"/>
      <c r="G84" s="76"/>
      <c r="H84" s="25"/>
      <c r="I84" s="1"/>
    </row>
    <row r="85" spans="1:9">
      <c r="A85" s="44" t="s">
        <v>137</v>
      </c>
      <c r="B85" s="44" t="s">
        <v>138</v>
      </c>
      <c r="C85" s="61"/>
      <c r="D85" s="70">
        <f>'[2]ΦΥΛΛΟ ΜΕΡΙΣΜΟΥ!!!'!$C$129</f>
        <v>100</v>
      </c>
      <c r="E85" s="25">
        <f t="shared" si="1"/>
        <v>100</v>
      </c>
      <c r="F85" s="74"/>
      <c r="G85" s="76"/>
      <c r="H85" s="25"/>
      <c r="I85" s="1"/>
    </row>
    <row r="86" spans="1:9">
      <c r="A86" s="44" t="s">
        <v>126</v>
      </c>
      <c r="B86" s="44" t="s">
        <v>127</v>
      </c>
      <c r="C86" s="61"/>
      <c r="D86" s="70">
        <f>'[2]ΦΥΛΛΟ ΜΕΡΙΣΜΟΥ!!!'!$C$124</f>
        <v>325.5</v>
      </c>
      <c r="E86" s="25">
        <f t="shared" si="1"/>
        <v>325.5</v>
      </c>
      <c r="F86" s="74"/>
      <c r="G86" s="76"/>
      <c r="H86" s="25"/>
      <c r="I86" s="1"/>
    </row>
    <row r="87" spans="1:9">
      <c r="A87" s="44" t="s">
        <v>148</v>
      </c>
      <c r="B87" s="44" t="s">
        <v>146</v>
      </c>
      <c r="C87" s="17"/>
      <c r="D87" s="70">
        <v>13</v>
      </c>
      <c r="E87" s="25">
        <f t="shared" si="1"/>
        <v>13</v>
      </c>
      <c r="F87" s="74"/>
      <c r="G87" s="76"/>
      <c r="H87" s="25"/>
      <c r="I87" s="1"/>
    </row>
    <row r="88" spans="1:9">
      <c r="A88" s="44" t="s">
        <v>139</v>
      </c>
      <c r="B88" s="35" t="s">
        <v>147</v>
      </c>
      <c r="C88" s="17"/>
      <c r="D88" s="70">
        <f>'[2]ΦΥΛΛΟ ΜΕΡΙΣΜΟΥ!!!'!$C$130</f>
        <v>250</v>
      </c>
      <c r="E88" s="25">
        <f t="shared" si="1"/>
        <v>250</v>
      </c>
      <c r="F88" s="74"/>
      <c r="G88" s="76"/>
      <c r="H88" s="25"/>
      <c r="I88" s="1"/>
    </row>
    <row r="89" spans="1:9">
      <c r="A89" s="50"/>
      <c r="B89" s="50"/>
      <c r="C89" s="62"/>
      <c r="D89" s="70"/>
      <c r="E89" s="25"/>
      <c r="F89" s="74"/>
      <c r="G89" s="76"/>
      <c r="H89" s="25"/>
      <c r="I89" s="1"/>
    </row>
    <row r="90" spans="1:9">
      <c r="A90" s="50" t="s">
        <v>149</v>
      </c>
      <c r="B90" s="50"/>
      <c r="C90" s="62"/>
      <c r="D90" s="70"/>
      <c r="E90" s="25"/>
      <c r="F90" s="74"/>
      <c r="G90" s="76"/>
      <c r="H90" s="25"/>
      <c r="I90" s="1"/>
    </row>
    <row r="91" spans="1:9">
      <c r="A91" s="44" t="s">
        <v>150</v>
      </c>
      <c r="B91" s="44" t="s">
        <v>13</v>
      </c>
      <c r="C91" s="62"/>
      <c r="D91" s="70">
        <f>'[1]ΗΕΜΕΡΟΛΟΓΙΟ ΔΕΚΕΜΒΡΙΟΥ'!$H$280+'[1]ΗΜΕΡΟΛΟΓΙΟ ΝΟΕΜΒΡΙΟΥ'!$H$202+'[1]ΗΜΕΡΟΛΟΓΙΟ ΟΚΤΩΒΡΙΟΥ'!$H$233</f>
        <v>81949.78</v>
      </c>
      <c r="E91" s="25">
        <f t="shared" ref="E91:E98" si="2">D91</f>
        <v>81949.78</v>
      </c>
      <c r="F91" s="74"/>
      <c r="G91" s="76"/>
      <c r="H91" s="25"/>
      <c r="I91" s="1"/>
    </row>
    <row r="92" spans="1:9">
      <c r="A92" s="44" t="s">
        <v>157</v>
      </c>
      <c r="B92" s="44" t="s">
        <v>14</v>
      </c>
      <c r="C92" s="62"/>
      <c r="D92" s="70">
        <f>'[1]ΗΕΜΕΡΟΛΟΓΙΟ ΔΕΚΕΜΒΡΙΟΥ'!$H$281+'[1]ΗΜΕΡΟΛΟΓΙΟ ΟΚΤΩΒΡΙΟΥ'!$H$234</f>
        <v>939.4</v>
      </c>
      <c r="E92" s="25">
        <f t="shared" si="2"/>
        <v>939.4</v>
      </c>
      <c r="F92" s="74"/>
      <c r="G92" s="76"/>
      <c r="H92" s="25"/>
      <c r="I92" s="1"/>
    </row>
    <row r="93" spans="1:9">
      <c r="A93" s="44" t="s">
        <v>151</v>
      </c>
      <c r="B93" s="44" t="s">
        <v>15</v>
      </c>
      <c r="C93" s="62"/>
      <c r="D93" s="70">
        <f>'[1]ΗΕΜΕΡΟΛΟΓΙΟ ΔΕΚΕΜΒΡΙΟΥ'!$H$282+'[1]ΗΜΕΡΟΛΟΓΙΟ ΝΟΕΜΒΡΙΟΥ'!$H$203+'[1]ΗΜΕΡΟΛΟΓΙΟ ΟΚΤΩΒΡΙΟΥ'!$H$235</f>
        <v>962.54</v>
      </c>
      <c r="E93" s="25">
        <f t="shared" si="2"/>
        <v>962.54</v>
      </c>
      <c r="F93" s="74"/>
      <c r="G93" s="76"/>
      <c r="H93" s="25"/>
      <c r="I93" s="1"/>
    </row>
    <row r="94" spans="1:9">
      <c r="A94" s="44" t="s">
        <v>152</v>
      </c>
      <c r="B94" s="44" t="s">
        <v>16</v>
      </c>
      <c r="C94" s="62"/>
      <c r="D94" s="70">
        <f>'[1]ΗΕΜΕΡΟΛΟΓΙΟ ΔΕΚΕΜΒΡΙΟΥ'!$H$283+'[1]ΗΜΕΡΟΛΟΓΙΟ ΝΟΕΜΒΡΙΟΥ'!$H$204+'[1]ΗΜΕΡΟΛΟΓΙΟ ΟΚΤΩΒΡΙΟΥ'!$H$236</f>
        <v>106.8</v>
      </c>
      <c r="E94" s="25">
        <f t="shared" si="2"/>
        <v>106.8</v>
      </c>
      <c r="F94" s="74"/>
      <c r="G94" s="76"/>
      <c r="H94" s="25"/>
      <c r="I94" s="1"/>
    </row>
    <row r="95" spans="1:9">
      <c r="A95" s="44" t="s">
        <v>153</v>
      </c>
      <c r="B95" s="44" t="s">
        <v>17</v>
      </c>
      <c r="C95" s="62"/>
      <c r="D95" s="70">
        <f>'[1]ΗΕΜΕΡΟΛΟΓΙΟ ΔΕΚΕΜΒΡΙΟΥ'!$H$284+'[1]ΗΜΕΡΟΛΟΓΙΟ ΝΟΕΜΒΡΙΟΥ'!$H$205+'[1]ΗΜΕΡΟΛΟΓΙΟ ΟΚΤΩΒΡΙΟΥ'!$H$237</f>
        <v>260.06</v>
      </c>
      <c r="E95" s="25">
        <f t="shared" si="2"/>
        <v>260.06</v>
      </c>
      <c r="F95" s="74"/>
      <c r="G95" s="76"/>
      <c r="H95" s="25"/>
      <c r="I95" s="1"/>
    </row>
    <row r="96" spans="1:9">
      <c r="A96" s="44" t="s">
        <v>154</v>
      </c>
      <c r="B96" s="44" t="s">
        <v>18</v>
      </c>
      <c r="C96" s="63"/>
      <c r="D96" s="70">
        <f>'[1]ΗΕΜΕΡΟΛΟΓΙΟ ΔΕΚΕΜΒΡΙΟΥ'!$H$285+'[1]ΗΜΕΡΟΛΟΓΙΟ ΝΟΕΜΒΡΙΟΥ'!$H$206+'[1]ΗΜΕΡΟΛΟΓΙΟ ΟΚΤΩΒΡΙΟΥ'!$H$238</f>
        <v>1957.9999999999998</v>
      </c>
      <c r="E96" s="25">
        <f t="shared" si="2"/>
        <v>1957.9999999999998</v>
      </c>
      <c r="F96" s="74"/>
      <c r="G96" s="76"/>
      <c r="H96" s="25"/>
      <c r="I96" s="1"/>
    </row>
    <row r="97" spans="1:9">
      <c r="A97" s="44" t="s">
        <v>155</v>
      </c>
      <c r="B97" s="44" t="s">
        <v>19</v>
      </c>
      <c r="C97" s="61"/>
      <c r="D97" s="70">
        <f>'[1]ΗΕΜΕΡΟΛΟΓΙΟ ΔΕΚΕΜΒΡΙΟΥ'!$H$286+'[1]ΗΜΕΡΟΛΟΓΙΟ ΝΟΕΜΒΡΙΟΥ'!$H$207+'[1]ΗΜΕΡΟΛΟΓΙΟ ΟΚΤΩΒΡΙΟΥ'!$H$239</f>
        <v>861.74</v>
      </c>
      <c r="E97" s="25">
        <f t="shared" si="2"/>
        <v>861.74</v>
      </c>
      <c r="F97" s="74"/>
      <c r="G97" s="76"/>
      <c r="H97" s="25"/>
      <c r="I97" s="1"/>
    </row>
    <row r="98" spans="1:9">
      <c r="A98" s="44" t="s">
        <v>156</v>
      </c>
      <c r="B98" s="44" t="s">
        <v>20</v>
      </c>
      <c r="C98" s="61"/>
      <c r="D98" s="70">
        <f>'[1]ΗΕΜΕΡΟΛΟΓΙΟ ΔΕΚΕΜΒΡΙΟΥ'!$H$287+'[1]ΗΜΕΡΟΛΟΓΙΟ ΝΟΕΜΒΡΙΟΥ'!$H$208+'[1]ΗΜΕΡΟΛΟΓΙΟ ΟΚΤΩΒΡΙΟΥ'!$H$240</f>
        <v>824.41</v>
      </c>
      <c r="E98" s="25">
        <f t="shared" si="2"/>
        <v>824.41</v>
      </c>
      <c r="F98" s="74"/>
      <c r="G98" s="76"/>
      <c r="H98" s="25"/>
      <c r="I98" s="1"/>
    </row>
    <row r="99" spans="1:9">
      <c r="C99" s="61"/>
      <c r="D99" s="70"/>
      <c r="E99" s="25"/>
      <c r="F99" s="74"/>
      <c r="G99" s="76"/>
      <c r="H99" s="25"/>
    </row>
    <row r="100" spans="1:9">
      <c r="C100" s="45"/>
      <c r="D100" s="67"/>
      <c r="E100" s="67"/>
      <c r="F100" s="74"/>
      <c r="G100" s="76"/>
      <c r="H100" s="67"/>
    </row>
    <row r="101" spans="1:9">
      <c r="A101" s="109" t="s">
        <v>1</v>
      </c>
      <c r="B101" s="110"/>
      <c r="C101" s="111"/>
      <c r="D101" s="128" t="s">
        <v>9</v>
      </c>
      <c r="E101" s="129"/>
      <c r="F101" s="130" t="s">
        <v>2</v>
      </c>
      <c r="G101" s="131"/>
      <c r="H101" s="132"/>
    </row>
    <row r="102" spans="1:9">
      <c r="A102" s="112"/>
      <c r="B102" s="113"/>
      <c r="C102" s="114"/>
      <c r="D102" s="83" t="s">
        <v>3</v>
      </c>
      <c r="E102" s="84" t="s">
        <v>4</v>
      </c>
      <c r="F102" s="130" t="s">
        <v>3</v>
      </c>
      <c r="G102" s="135"/>
      <c r="H102" s="85" t="s">
        <v>4</v>
      </c>
    </row>
    <row r="103" spans="1:9">
      <c r="D103" s="69"/>
      <c r="E103" s="69"/>
      <c r="F103" s="74"/>
      <c r="G103" s="76"/>
      <c r="H103" s="56"/>
      <c r="I103" s="1"/>
    </row>
    <row r="104" spans="1:9">
      <c r="A104" s="45" t="s">
        <v>158</v>
      </c>
      <c r="B104" s="6"/>
      <c r="C104" s="6"/>
      <c r="D104" s="67"/>
      <c r="E104" s="67"/>
      <c r="F104" s="74"/>
      <c r="G104" s="76"/>
      <c r="H104" s="25"/>
      <c r="I104" s="1"/>
    </row>
    <row r="105" spans="1:9">
      <c r="A105" s="44" t="s">
        <v>159</v>
      </c>
      <c r="B105" s="44" t="s">
        <v>160</v>
      </c>
      <c r="C105" s="17"/>
      <c r="D105" s="70">
        <f>'[1]ΗΜΕΡΟΛΟΓΙΟ ΟΚΤΩΒΡΙΟΥ'!$H$214+'[1]ΗΜΕΡΟΛΟΓΙΟ ΟΚΤΩΒΡΙΟΥ'!$H$219+'[1]ΗΜΕΡΟΛΟΓΙΟ ΟΚΤΩΒΡΙΟΥ'!$H$243+'[1]ΗΜΕΡΟΛΟΓΙΟ ΝΟΕΜΒΡΙΟΥ'!$H$180+'[1]ΗΜΕΡΟΛΟΓΙΟ ΝΟΕΜΒΡΙΟΥ'!$H$185+'[1]ΗΜΕΡΟΛΟΓΙΟ ΝΟΕΜΒΡΙΟΥ'!$H$211+'[1]ΗΕΜΕΡΟΛΟΓΙΟ ΔΕΚΕΜΒΡΙΟΥ'!$H$260+'[1]ΗΕΜΕΡΟΛΟΓΙΟ ΔΕΚΕΜΒΡΙΟΥ'!$H$255+'[1]ΗΕΜΕΡΟΛΟΓΙΟ ΔΕΚΕΜΒΡΙΟΥ'!$H$290</f>
        <v>87862.73000000001</v>
      </c>
      <c r="E105" s="25">
        <f>'[2]IRMAR KAΘ 10'!$H$69+'[2]IRMAR KAΘ 11'!$H$62+'[2]IRMAR ΚΑΘ 12'!$B$112</f>
        <v>87862.73</v>
      </c>
      <c r="F105" s="74"/>
      <c r="G105" s="76"/>
      <c r="H105" s="25"/>
      <c r="I105" s="1"/>
    </row>
    <row r="106" spans="1:9">
      <c r="A106" s="44" t="s">
        <v>161</v>
      </c>
      <c r="B106" s="44" t="s">
        <v>162</v>
      </c>
      <c r="C106" s="17"/>
      <c r="D106" s="70">
        <f>'[2]IRMAR KAΘ 10'!$G$75+'[2]IRMAR KAΘ 11'!$G$68+'[2]IRMAR ΚΑΘ 12'!$A$118</f>
        <v>85136.35</v>
      </c>
      <c r="E106" s="25">
        <f>'[2]IRMAR KAΘ 10'!$H$75+'[2]IRMAR KAΘ 10'!$H$76+'[2]IRMAR KAΘ 11'!$H$68+'[2]IRMAR KAΘ 11'!$H$69+'[2]IRMAR ΚΑΘ 12'!$B$118+'[2]IRMAR ΚΑΘ 12'!$B$119</f>
        <v>85136.35</v>
      </c>
      <c r="F106" s="74"/>
      <c r="G106" s="76"/>
      <c r="H106" s="25"/>
      <c r="I106" s="1"/>
    </row>
    <row r="107" spans="1:9">
      <c r="A107" s="44" t="s">
        <v>163</v>
      </c>
      <c r="B107" s="44" t="s">
        <v>164</v>
      </c>
      <c r="C107" s="61"/>
      <c r="D107" s="70">
        <f>'[2]IRMAR KAΘ 10'!$G$80+'[2]IRMAR KAΘ 11'!$G$73+'[2]IRMAR ΚΑΘ 12'!$A$123</f>
        <v>55132.163500000002</v>
      </c>
      <c r="E107" s="25">
        <f>'[2]IRMAR KAΘ 10'!$H$80+'[2]IRMAR KAΘ 11'!$H$73+'[2]IRMAR ΚΑΘ 12'!$B$123</f>
        <v>55132.163500000002</v>
      </c>
      <c r="F107" s="74"/>
      <c r="G107" s="76"/>
      <c r="H107" s="25"/>
      <c r="I107" s="1"/>
    </row>
    <row r="108" spans="1:9">
      <c r="A108" s="44" t="s">
        <v>165</v>
      </c>
      <c r="B108" s="44" t="s">
        <v>166</v>
      </c>
      <c r="C108" s="61"/>
      <c r="D108" s="70">
        <f>'[2]IRMAR KAΘ 10'!$G$84+'[2]IRMAR KAΘ 11'!$G$77+'[2]IRMAR ΚΑΘ 12'!$A$127</f>
        <v>9729.2014999999992</v>
      </c>
      <c r="E108" s="25">
        <f>'[2]IRMAR KAΘ 10'!$H$84+'[2]IRMAR KAΘ 11'!$H$77+'[2]IRMAR ΚΑΘ 12'!$B$127</f>
        <v>9729.2014999999992</v>
      </c>
      <c r="F108" s="74"/>
      <c r="G108" s="76"/>
      <c r="H108" s="25"/>
      <c r="I108" s="1"/>
    </row>
    <row r="109" spans="1:9">
      <c r="A109" s="44" t="s">
        <v>167</v>
      </c>
      <c r="B109" s="44" t="s">
        <v>168</v>
      </c>
      <c r="C109" s="61"/>
      <c r="D109" s="70">
        <f>'[2]IRMAR KAΘ 10'!$G$88+'[2]IRMAR KAΘ 11'!$G$81+'[2]IRMAR ΚΑΘ 12'!$A$131</f>
        <v>85136.35</v>
      </c>
      <c r="E109" s="25">
        <f>'[2]IRMAR KAΘ 10'!$H$88+'[2]IRMAR KAΘ 11'!$H$81+'[2]IRMAR ΚΑΘ 12'!$B$131</f>
        <v>85136.35</v>
      </c>
      <c r="F109" s="74"/>
      <c r="G109" s="76"/>
      <c r="H109" s="25"/>
      <c r="I109" s="1"/>
    </row>
    <row r="110" spans="1:9">
      <c r="A110" s="44" t="s">
        <v>169</v>
      </c>
      <c r="B110" s="44" t="s">
        <v>164</v>
      </c>
      <c r="C110" s="61"/>
      <c r="D110" s="70">
        <f>D107</f>
        <v>55132.163500000002</v>
      </c>
      <c r="E110" s="25">
        <f>E107</f>
        <v>55132.163500000002</v>
      </c>
      <c r="F110" s="74"/>
      <c r="G110" s="76"/>
      <c r="H110" s="25"/>
      <c r="I110" s="1"/>
    </row>
    <row r="111" spans="1:9">
      <c r="A111" s="44" t="s">
        <v>170</v>
      </c>
      <c r="B111" s="44" t="s">
        <v>166</v>
      </c>
      <c r="C111" s="17"/>
      <c r="D111" s="70">
        <f>D108</f>
        <v>9729.2014999999992</v>
      </c>
      <c r="E111" s="25">
        <f>E108</f>
        <v>9729.2014999999992</v>
      </c>
      <c r="F111" s="74"/>
      <c r="G111" s="76"/>
      <c r="H111" s="25"/>
      <c r="I111" s="1"/>
    </row>
    <row r="112" spans="1:9">
      <c r="A112" s="44" t="s">
        <v>171</v>
      </c>
      <c r="B112" s="44" t="s">
        <v>175</v>
      </c>
      <c r="C112" s="17"/>
      <c r="D112" s="70">
        <f>'[2]IRMAR KAΘ 10'!$G$100+'[2]IRMAR KAΘ 11'!$G$93+'[2]IRMAR ΚΑΘ 12'!$A$143</f>
        <v>20274.989999999998</v>
      </c>
      <c r="E112" s="25">
        <f>D112</f>
        <v>20274.989999999998</v>
      </c>
      <c r="F112" s="74"/>
      <c r="G112" s="76"/>
      <c r="H112" s="25"/>
      <c r="I112" s="1"/>
    </row>
    <row r="113" spans="1:9">
      <c r="A113" s="44" t="s">
        <v>172</v>
      </c>
      <c r="B113" s="44" t="s">
        <v>176</v>
      </c>
      <c r="C113" s="17"/>
      <c r="D113" s="70">
        <f>E113</f>
        <v>20274.989999999998</v>
      </c>
      <c r="E113" s="25">
        <f>'[2]IRMAR KAΘ 10'!$H$104+'[2]IRMAR KAΘ 11'!$H$97+'[2]IRMAR ΚΑΘ 12'!$E$114</f>
        <v>20274.989999999998</v>
      </c>
      <c r="F113" s="101"/>
      <c r="G113" s="133"/>
      <c r="H113" s="25"/>
      <c r="I113" s="1"/>
    </row>
    <row r="114" spans="1:9">
      <c r="A114" s="44" t="s">
        <v>173</v>
      </c>
      <c r="B114" s="68" t="s">
        <v>174</v>
      </c>
      <c r="C114" s="17"/>
      <c r="D114" s="70">
        <f>E114</f>
        <v>5068.75</v>
      </c>
      <c r="E114" s="25">
        <f>'[2]IRMAR ΚΑΘ 12'!$E$118</f>
        <v>5068.75</v>
      </c>
      <c r="F114" s="101"/>
      <c r="G114" s="133"/>
      <c r="H114" s="25"/>
      <c r="I114" s="1"/>
    </row>
    <row r="115" spans="1:9">
      <c r="A115" s="44" t="s">
        <v>177</v>
      </c>
      <c r="B115" s="44" t="s">
        <v>178</v>
      </c>
      <c r="C115" s="17"/>
      <c r="D115" s="70">
        <f>E115</f>
        <v>15206.239999999998</v>
      </c>
      <c r="E115" s="25">
        <f>E113-E114</f>
        <v>15206.239999999998</v>
      </c>
      <c r="F115" s="101"/>
      <c r="G115" s="133"/>
      <c r="H115" s="25"/>
      <c r="I115" s="1"/>
    </row>
    <row r="116" spans="1:9">
      <c r="A116" s="1"/>
      <c r="B116" s="1"/>
      <c r="C116" s="17"/>
      <c r="D116" s="70"/>
      <c r="E116" s="25"/>
      <c r="F116" s="87"/>
      <c r="G116" s="87"/>
      <c r="H116" s="25"/>
      <c r="I116" s="1"/>
    </row>
    <row r="117" spans="1:9">
      <c r="A117" s="1"/>
      <c r="B117" s="1"/>
      <c r="C117" s="6"/>
      <c r="D117" s="67"/>
      <c r="E117" s="67"/>
      <c r="F117" s="67"/>
      <c r="G117" s="67"/>
      <c r="H117" s="67"/>
      <c r="I117" s="1"/>
    </row>
    <row r="118" spans="1:9">
      <c r="A118" s="1"/>
      <c r="B118" s="1"/>
      <c r="C118" s="6"/>
      <c r="D118" s="67"/>
      <c r="E118" s="67"/>
      <c r="F118" s="67"/>
      <c r="G118" s="67"/>
      <c r="H118" s="67"/>
      <c r="I118" s="1"/>
    </row>
    <row r="119" spans="1:9">
      <c r="A119" s="1"/>
      <c r="B119" s="1"/>
      <c r="C119" s="6"/>
      <c r="D119" s="67"/>
      <c r="E119" s="67"/>
      <c r="F119" s="67"/>
      <c r="G119" s="67"/>
      <c r="H119" s="67"/>
      <c r="I119" s="1"/>
    </row>
    <row r="120" spans="1:9">
      <c r="A120" s="1"/>
      <c r="B120" s="1"/>
      <c r="C120" s="6"/>
      <c r="D120" s="67"/>
      <c r="E120" s="67"/>
      <c r="F120" s="67"/>
      <c r="G120" s="67"/>
      <c r="H120" s="67"/>
      <c r="I120" s="1"/>
    </row>
    <row r="121" spans="1:9">
      <c r="A121" s="1"/>
      <c r="B121" s="1"/>
      <c r="C121" s="6"/>
      <c r="D121" s="67"/>
      <c r="E121" s="67"/>
      <c r="F121" s="67"/>
      <c r="G121" s="67"/>
      <c r="H121" s="67"/>
      <c r="I121" s="1"/>
    </row>
    <row r="122" spans="1:9">
      <c r="A122" s="1"/>
      <c r="B122" s="1"/>
      <c r="C122" s="6"/>
      <c r="D122" s="67"/>
      <c r="E122" s="67"/>
      <c r="F122" s="67"/>
      <c r="G122" s="67"/>
      <c r="H122" s="67"/>
      <c r="I122" s="1"/>
    </row>
    <row r="123" spans="1:9">
      <c r="A123" s="1"/>
      <c r="B123" s="1"/>
      <c r="C123" s="6"/>
      <c r="D123" s="67"/>
      <c r="E123" s="67"/>
      <c r="F123" s="67"/>
      <c r="G123" s="67"/>
      <c r="H123" s="67"/>
      <c r="I123" s="1"/>
    </row>
    <row r="124" spans="1:9">
      <c r="A124" s="1"/>
      <c r="B124" s="1"/>
      <c r="C124" s="6"/>
      <c r="D124" s="67"/>
      <c r="E124" s="67"/>
      <c r="F124" s="67"/>
      <c r="G124" s="67"/>
      <c r="H124" s="67"/>
      <c r="I124" s="1"/>
    </row>
    <row r="125" spans="1:9">
      <c r="A125" s="1"/>
      <c r="B125" s="1"/>
      <c r="C125" s="6"/>
      <c r="D125" s="67"/>
      <c r="E125" s="67"/>
      <c r="F125" s="67"/>
      <c r="G125" s="67"/>
      <c r="H125" s="67"/>
      <c r="I125" s="1"/>
    </row>
    <row r="126" spans="1:9">
      <c r="A126" s="1"/>
      <c r="B126" s="1"/>
      <c r="C126" s="6"/>
      <c r="D126" s="67"/>
      <c r="E126" s="67"/>
      <c r="F126" s="67"/>
      <c r="G126" s="67"/>
      <c r="H126" s="67"/>
      <c r="I126" s="1"/>
    </row>
    <row r="127" spans="1:9">
      <c r="A127" s="1"/>
      <c r="B127" s="1"/>
      <c r="C127" s="6"/>
      <c r="D127" s="67"/>
      <c r="E127" s="67"/>
      <c r="F127" s="67"/>
      <c r="G127" s="67"/>
      <c r="H127" s="67"/>
      <c r="I127" s="1"/>
    </row>
    <row r="128" spans="1:9">
      <c r="A128" s="1"/>
      <c r="B128" s="1"/>
      <c r="C128" s="6"/>
      <c r="D128" s="67"/>
      <c r="E128" s="67"/>
      <c r="F128" s="67"/>
      <c r="G128" s="67"/>
      <c r="H128" s="67"/>
      <c r="I128" s="1"/>
    </row>
    <row r="129" spans="1:9">
      <c r="A129" s="1"/>
      <c r="B129" s="1"/>
      <c r="C129" s="6"/>
      <c r="D129" s="67"/>
      <c r="E129" s="67"/>
      <c r="F129" s="67"/>
      <c r="G129" s="67"/>
      <c r="H129" s="67"/>
      <c r="I129" s="1"/>
    </row>
    <row r="130" spans="1:9">
      <c r="A130" s="1"/>
      <c r="B130" s="1"/>
      <c r="C130" s="6"/>
      <c r="D130" s="67"/>
      <c r="E130" s="67"/>
      <c r="F130" s="67"/>
      <c r="G130" s="67"/>
      <c r="H130" s="67"/>
      <c r="I130" s="1"/>
    </row>
    <row r="131" spans="1:9">
      <c r="A131" s="1"/>
      <c r="B131" s="1"/>
      <c r="C131" s="6"/>
      <c r="D131" s="67"/>
      <c r="E131" s="67"/>
      <c r="F131" s="67"/>
      <c r="G131" s="67"/>
      <c r="H131" s="67"/>
      <c r="I131" s="1"/>
    </row>
    <row r="132" spans="1:9">
      <c r="A132" s="1"/>
      <c r="B132" s="1"/>
      <c r="C132" s="6"/>
      <c r="D132" s="6"/>
      <c r="E132" s="6"/>
      <c r="F132" s="6"/>
      <c r="G132" s="6"/>
      <c r="H132" s="6"/>
      <c r="I132" s="1"/>
    </row>
    <row r="133" spans="1:9">
      <c r="A133" s="1"/>
      <c r="B133" s="1"/>
      <c r="C133" s="6"/>
      <c r="D133" s="6"/>
      <c r="E133" s="6"/>
      <c r="F133" s="6"/>
      <c r="G133" s="6"/>
      <c r="H133" s="6"/>
      <c r="I133" s="1"/>
    </row>
    <row r="134" spans="1:9">
      <c r="A134" s="1"/>
      <c r="B134" s="1"/>
      <c r="C134" s="6"/>
      <c r="D134" s="6"/>
      <c r="E134" s="6"/>
      <c r="F134" s="6"/>
      <c r="G134" s="6"/>
      <c r="H134" s="6"/>
      <c r="I134" s="1"/>
    </row>
    <row r="135" spans="1:9">
      <c r="A135" s="1"/>
      <c r="B135" s="1"/>
      <c r="C135" s="6"/>
      <c r="D135" s="6"/>
      <c r="E135" s="6"/>
      <c r="F135" s="6"/>
      <c r="G135" s="6"/>
      <c r="H135" s="6"/>
      <c r="I135" s="1"/>
    </row>
    <row r="136" spans="1:9">
      <c r="A136" s="1"/>
      <c r="B136" s="1"/>
      <c r="C136" s="6"/>
      <c r="D136" s="6"/>
      <c r="E136" s="6"/>
      <c r="F136" s="6"/>
      <c r="G136" s="6"/>
      <c r="H136" s="6"/>
      <c r="I136" s="1"/>
    </row>
    <row r="137" spans="1:9">
      <c r="A137" s="1"/>
      <c r="B137" s="1"/>
      <c r="C137" s="6"/>
      <c r="D137" s="6"/>
      <c r="E137" s="6"/>
      <c r="F137" s="6"/>
      <c r="G137" s="6"/>
      <c r="H137" s="6"/>
      <c r="I137" s="1"/>
    </row>
    <row r="138" spans="1:9">
      <c r="A138" s="1"/>
      <c r="B138" s="1"/>
      <c r="C138" s="6"/>
      <c r="D138" s="6"/>
      <c r="E138" s="6"/>
      <c r="F138" s="6"/>
      <c r="G138" s="6"/>
      <c r="H138" s="6"/>
      <c r="I138" s="1"/>
    </row>
    <row r="139" spans="1:9">
      <c r="A139" s="1"/>
      <c r="B139" s="1"/>
      <c r="C139" s="6"/>
      <c r="D139" s="6"/>
      <c r="E139" s="6"/>
      <c r="F139" s="6"/>
      <c r="G139" s="6"/>
      <c r="H139" s="6"/>
      <c r="I139" s="1"/>
    </row>
    <row r="140" spans="1:9">
      <c r="A140" s="1"/>
      <c r="B140" s="1"/>
      <c r="C140" s="6"/>
      <c r="D140" s="6"/>
      <c r="E140" s="6"/>
      <c r="F140" s="6"/>
      <c r="G140" s="6"/>
      <c r="H140" s="6"/>
      <c r="I140" s="1"/>
    </row>
    <row r="141" spans="1:9">
      <c r="C141" s="6"/>
      <c r="D141" s="6"/>
      <c r="E141" s="6"/>
      <c r="F141" s="6"/>
      <c r="G141" s="6"/>
      <c r="H141" s="6"/>
      <c r="I141" s="1"/>
    </row>
    <row r="142" spans="1:9">
      <c r="C142" s="6"/>
      <c r="D142" s="6"/>
      <c r="E142" s="6"/>
      <c r="F142" s="6"/>
      <c r="G142" s="6"/>
      <c r="H142" s="6"/>
      <c r="I142" s="1"/>
    </row>
    <row r="143" spans="1:9">
      <c r="C143" s="6"/>
      <c r="D143" s="6"/>
      <c r="E143" s="6"/>
      <c r="F143" s="6"/>
      <c r="G143" s="6"/>
      <c r="H143" s="6"/>
      <c r="I143" s="1"/>
    </row>
    <row r="144" spans="1:9">
      <c r="C144" s="6"/>
      <c r="D144" s="6"/>
      <c r="E144" s="6"/>
      <c r="F144" s="6"/>
      <c r="G144" s="6"/>
      <c r="H144" s="6"/>
      <c r="I144" s="1"/>
    </row>
    <row r="145" spans="3:9">
      <c r="C145" s="6"/>
      <c r="D145" s="6"/>
      <c r="E145" s="6"/>
      <c r="F145" s="6"/>
      <c r="G145" s="6"/>
      <c r="H145" s="6"/>
      <c r="I145" s="1"/>
    </row>
    <row r="146" spans="3:9">
      <c r="C146" s="6"/>
      <c r="D146" s="6"/>
      <c r="E146" s="6"/>
      <c r="F146" s="6"/>
      <c r="G146" s="6"/>
      <c r="H146" s="6"/>
      <c r="I146" s="1"/>
    </row>
    <row r="147" spans="3:9">
      <c r="C147" s="77"/>
      <c r="D147" s="77"/>
      <c r="E147" s="77"/>
      <c r="F147" s="77"/>
      <c r="G147" s="77"/>
      <c r="H147" s="77"/>
    </row>
    <row r="148" spans="3:9">
      <c r="C148" s="77"/>
      <c r="D148" s="77"/>
      <c r="E148" s="77"/>
      <c r="F148" s="77"/>
      <c r="G148" s="77"/>
      <c r="H148" s="77"/>
    </row>
    <row r="149" spans="3:9">
      <c r="C149" s="77"/>
      <c r="D149" s="77"/>
      <c r="E149" s="77"/>
      <c r="F149" s="77"/>
      <c r="G149" s="77"/>
      <c r="H149" s="77"/>
    </row>
    <row r="150" spans="3:9">
      <c r="C150" s="77"/>
      <c r="D150" s="77"/>
      <c r="E150" s="77"/>
      <c r="F150" s="77"/>
      <c r="G150" s="77"/>
      <c r="H150" s="77"/>
    </row>
    <row r="151" spans="3:9">
      <c r="C151" s="77"/>
      <c r="D151" s="77"/>
      <c r="E151" s="77"/>
      <c r="F151" s="77"/>
      <c r="G151" s="77"/>
      <c r="H151" s="77"/>
    </row>
    <row r="152" spans="3:9">
      <c r="C152" s="77"/>
      <c r="D152" s="77"/>
      <c r="E152" s="77"/>
      <c r="F152" s="77"/>
      <c r="G152" s="77"/>
      <c r="H152" s="77"/>
    </row>
    <row r="153" spans="3:9">
      <c r="C153" s="77"/>
      <c r="D153" s="77"/>
      <c r="E153" s="77"/>
      <c r="F153" s="77"/>
      <c r="G153" s="77"/>
      <c r="H153" s="77"/>
    </row>
    <row r="154" spans="3:9">
      <c r="C154" s="77"/>
      <c r="D154" s="77"/>
      <c r="E154" s="77"/>
      <c r="F154" s="77"/>
      <c r="G154" s="77"/>
      <c r="H154" s="77"/>
    </row>
    <row r="155" spans="3:9">
      <c r="C155" s="77"/>
      <c r="D155" s="77"/>
      <c r="E155" s="77"/>
      <c r="F155" s="77"/>
      <c r="G155" s="77"/>
      <c r="H155" s="77"/>
    </row>
    <row r="156" spans="3:9">
      <c r="C156" s="77"/>
      <c r="D156" s="77"/>
      <c r="E156" s="77"/>
      <c r="F156" s="77"/>
      <c r="G156" s="77"/>
      <c r="H156" s="77"/>
    </row>
    <row r="157" spans="3:9">
      <c r="C157" s="77"/>
      <c r="D157" s="77"/>
      <c r="E157" s="77"/>
      <c r="F157" s="77"/>
      <c r="G157" s="77"/>
      <c r="H157" s="77"/>
    </row>
    <row r="158" spans="3:9">
      <c r="C158" s="77"/>
      <c r="D158" s="77"/>
      <c r="E158" s="77"/>
      <c r="F158" s="77"/>
      <c r="G158" s="77"/>
      <c r="H158" s="77"/>
    </row>
    <row r="159" spans="3:9">
      <c r="C159" s="77"/>
      <c r="D159" s="77"/>
      <c r="E159" s="77"/>
      <c r="F159" s="77"/>
      <c r="G159" s="77"/>
      <c r="H159" s="77"/>
    </row>
    <row r="160" spans="3:9">
      <c r="C160" s="77"/>
      <c r="D160" s="77"/>
      <c r="E160" s="77"/>
      <c r="F160" s="77"/>
      <c r="G160" s="77"/>
      <c r="H160" s="77"/>
    </row>
    <row r="161" spans="3:8">
      <c r="C161" s="77"/>
      <c r="D161" s="77"/>
      <c r="E161" s="77"/>
      <c r="F161" s="77"/>
      <c r="G161" s="77"/>
      <c r="H161" s="77"/>
    </row>
    <row r="162" spans="3:8">
      <c r="C162" s="77"/>
      <c r="D162" s="77"/>
      <c r="E162" s="77"/>
      <c r="F162" s="77"/>
      <c r="G162" s="77"/>
      <c r="H162" s="77"/>
    </row>
    <row r="163" spans="3:8">
      <c r="C163" s="77"/>
      <c r="D163" s="77"/>
      <c r="E163" s="77"/>
      <c r="F163" s="77"/>
      <c r="G163" s="77"/>
      <c r="H163" s="77"/>
    </row>
    <row r="164" spans="3:8">
      <c r="C164" s="77"/>
      <c r="D164" s="77"/>
      <c r="E164" s="77"/>
      <c r="F164" s="77"/>
      <c r="G164" s="77"/>
      <c r="H164" s="77"/>
    </row>
    <row r="165" spans="3:8">
      <c r="C165" s="77"/>
      <c r="D165" s="77"/>
      <c r="E165" s="77"/>
      <c r="F165" s="77"/>
      <c r="G165" s="77"/>
      <c r="H165" s="77"/>
    </row>
    <row r="166" spans="3:8">
      <c r="C166" s="77"/>
      <c r="D166" s="77"/>
      <c r="E166" s="77"/>
      <c r="F166" s="77"/>
      <c r="G166" s="77"/>
      <c r="H166" s="77"/>
    </row>
    <row r="167" spans="3:8">
      <c r="C167" s="77"/>
      <c r="D167" s="77"/>
      <c r="E167" s="77"/>
      <c r="F167" s="77"/>
      <c r="G167" s="77"/>
      <c r="H167" s="77"/>
    </row>
    <row r="168" spans="3:8">
      <c r="C168" s="77"/>
      <c r="D168" s="77"/>
      <c r="E168" s="77"/>
      <c r="F168" s="77"/>
      <c r="G168" s="77"/>
      <c r="H168" s="77"/>
    </row>
    <row r="169" spans="3:8">
      <c r="C169" s="77"/>
      <c r="D169" s="77"/>
      <c r="E169" s="77"/>
      <c r="F169" s="77"/>
      <c r="G169" s="77"/>
      <c r="H169" s="77"/>
    </row>
    <row r="170" spans="3:8">
      <c r="C170" s="77"/>
      <c r="D170" s="77"/>
      <c r="E170" s="77"/>
      <c r="F170" s="77"/>
      <c r="G170" s="77"/>
      <c r="H170" s="77"/>
    </row>
    <row r="171" spans="3:8">
      <c r="C171" s="77"/>
      <c r="D171" s="77"/>
      <c r="E171" s="77"/>
      <c r="F171" s="77"/>
      <c r="G171" s="77"/>
      <c r="H171" s="77"/>
    </row>
    <row r="172" spans="3:8">
      <c r="C172" s="77"/>
      <c r="D172" s="77"/>
      <c r="E172" s="77"/>
      <c r="F172" s="77"/>
      <c r="G172" s="77"/>
      <c r="H172" s="77"/>
    </row>
    <row r="173" spans="3:8">
      <c r="C173" s="77"/>
      <c r="D173" s="77"/>
      <c r="E173" s="77"/>
      <c r="F173" s="77"/>
      <c r="G173" s="77"/>
      <c r="H173" s="77"/>
    </row>
    <row r="174" spans="3:8">
      <c r="C174" s="77"/>
      <c r="D174" s="77"/>
      <c r="E174" s="77"/>
      <c r="F174" s="77"/>
      <c r="G174" s="77"/>
      <c r="H174" s="77"/>
    </row>
    <row r="175" spans="3:8">
      <c r="C175" s="77"/>
      <c r="D175" s="77"/>
      <c r="E175" s="77"/>
      <c r="F175" s="77"/>
      <c r="G175" s="77"/>
      <c r="H175" s="77"/>
    </row>
    <row r="176" spans="3:8">
      <c r="C176" s="77"/>
      <c r="D176" s="77"/>
      <c r="E176" s="77"/>
      <c r="F176" s="77"/>
      <c r="G176" s="77"/>
      <c r="H176" s="77"/>
    </row>
    <row r="177" spans="3:8">
      <c r="C177" s="77"/>
      <c r="D177" s="77"/>
      <c r="E177" s="77"/>
      <c r="F177" s="77"/>
      <c r="G177" s="77"/>
      <c r="H177" s="77"/>
    </row>
    <row r="178" spans="3:8">
      <c r="C178" s="77"/>
      <c r="D178" s="77"/>
      <c r="E178" s="77"/>
      <c r="F178" s="77"/>
      <c r="G178" s="77"/>
      <c r="H178" s="77"/>
    </row>
    <row r="179" spans="3:8">
      <c r="C179" s="77"/>
      <c r="D179" s="77"/>
      <c r="E179" s="77"/>
      <c r="F179" s="77"/>
      <c r="G179" s="77"/>
      <c r="H179" s="77"/>
    </row>
    <row r="180" spans="3:8">
      <c r="C180" s="77"/>
      <c r="D180" s="77"/>
      <c r="E180" s="77"/>
      <c r="F180" s="77"/>
      <c r="G180" s="77"/>
      <c r="H180" s="77"/>
    </row>
    <row r="181" spans="3:8">
      <c r="C181" s="77"/>
      <c r="D181" s="77"/>
      <c r="E181" s="77"/>
      <c r="F181" s="77"/>
      <c r="G181" s="77"/>
      <c r="H181" s="77"/>
    </row>
    <row r="182" spans="3:8">
      <c r="C182" s="77"/>
      <c r="D182" s="77"/>
      <c r="E182" s="77"/>
      <c r="F182" s="77"/>
      <c r="G182" s="77"/>
      <c r="H182" s="77"/>
    </row>
    <row r="183" spans="3:8">
      <c r="C183" s="77"/>
      <c r="D183" s="77"/>
      <c r="E183" s="77"/>
      <c r="F183" s="77"/>
      <c r="G183" s="77"/>
      <c r="H183" s="77"/>
    </row>
    <row r="184" spans="3:8">
      <c r="C184" s="77"/>
      <c r="D184" s="77"/>
      <c r="E184" s="77"/>
      <c r="F184" s="77"/>
      <c r="G184" s="77"/>
      <c r="H184" s="77"/>
    </row>
    <row r="185" spans="3:8">
      <c r="C185" s="77"/>
      <c r="D185" s="77"/>
      <c r="E185" s="77"/>
      <c r="F185" s="77"/>
      <c r="G185" s="77"/>
      <c r="H185" s="77"/>
    </row>
    <row r="186" spans="3:8">
      <c r="C186" s="77"/>
      <c r="D186" s="77"/>
      <c r="E186" s="77"/>
      <c r="F186" s="77"/>
      <c r="G186" s="77"/>
      <c r="H186" s="77"/>
    </row>
    <row r="187" spans="3:8">
      <c r="C187" s="77"/>
      <c r="D187" s="77"/>
      <c r="E187" s="77"/>
      <c r="F187" s="77"/>
      <c r="G187" s="77"/>
      <c r="H187" s="77"/>
    </row>
  </sheetData>
  <mergeCells count="71">
    <mergeCell ref="F5:G5"/>
    <mergeCell ref="A1:H1"/>
    <mergeCell ref="A3:C4"/>
    <mergeCell ref="D3:E3"/>
    <mergeCell ref="F3:H3"/>
    <mergeCell ref="F4:G4"/>
    <mergeCell ref="F17:G17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42:G42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1:G41"/>
    <mergeCell ref="A52:C53"/>
    <mergeCell ref="D52:E52"/>
    <mergeCell ref="F52:H52"/>
    <mergeCell ref="F53:G53"/>
    <mergeCell ref="F43:G43"/>
    <mergeCell ref="F44:G44"/>
    <mergeCell ref="F45:G45"/>
    <mergeCell ref="F46:G46"/>
    <mergeCell ref="F47:G47"/>
    <mergeCell ref="F48:G48"/>
    <mergeCell ref="F51:G51"/>
    <mergeCell ref="F54:G54"/>
    <mergeCell ref="F56:G56"/>
    <mergeCell ref="F49:G49"/>
    <mergeCell ref="F50:G50"/>
    <mergeCell ref="F55:G55"/>
    <mergeCell ref="F63:G63"/>
    <mergeCell ref="F59:G59"/>
    <mergeCell ref="F57:G57"/>
    <mergeCell ref="F113:G113"/>
    <mergeCell ref="F102:G102"/>
    <mergeCell ref="F64:G64"/>
    <mergeCell ref="F65:G65"/>
    <mergeCell ref="F62:G62"/>
    <mergeCell ref="A101:C102"/>
    <mergeCell ref="D101:E101"/>
    <mergeCell ref="F101:H101"/>
    <mergeCell ref="F114:G114"/>
    <mergeCell ref="F115:G115"/>
  </mergeCells>
  <pageMargins left="0.7" right="0.7" top="0.75" bottom="0.75" header="0.3" footer="0.3"/>
  <pageSetup paperSize="9" orientation="portrait" horizontalDpi="4294967293" verticalDpi="0" r:id="rId1"/>
  <ignoredErrors>
    <ignoredError sqref="E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88"/>
  <sheetViews>
    <sheetView tabSelected="1" topLeftCell="A73" workbookViewId="0">
      <selection activeCell="D122" sqref="D122"/>
    </sheetView>
  </sheetViews>
  <sheetFormatPr defaultRowHeight="15"/>
  <cols>
    <col min="1" max="1" width="9.7109375" style="93" customWidth="1"/>
    <col min="2" max="2" width="9.140625" style="93"/>
    <col min="3" max="3" width="23.7109375" style="93" customWidth="1"/>
    <col min="4" max="4" width="11" style="93" customWidth="1"/>
    <col min="5" max="5" width="11.5703125" style="93" customWidth="1"/>
    <col min="6" max="6" width="4.7109375" style="93" customWidth="1"/>
    <col min="7" max="7" width="6" style="93" customWidth="1"/>
    <col min="8" max="8" width="10.28515625" style="93" customWidth="1"/>
    <col min="9" max="13" width="10.140625" style="93" bestFit="1" customWidth="1"/>
    <col min="14" max="16384" width="9.140625" style="93"/>
  </cols>
  <sheetData>
    <row r="1" spans="1:11" ht="18">
      <c r="A1" s="117" t="s">
        <v>184</v>
      </c>
      <c r="B1" s="118"/>
      <c r="C1" s="118"/>
      <c r="D1" s="118"/>
      <c r="E1" s="118"/>
      <c r="F1" s="118"/>
      <c r="G1" s="118"/>
      <c r="H1" s="118"/>
      <c r="I1" s="3"/>
    </row>
    <row r="2" spans="1:11" ht="18">
      <c r="A2" s="202" t="s">
        <v>185</v>
      </c>
      <c r="B2" s="202"/>
      <c r="C2" s="202"/>
      <c r="D2" s="202"/>
      <c r="E2" s="202"/>
      <c r="F2" s="202"/>
      <c r="G2" s="202"/>
      <c r="H2" s="202"/>
      <c r="I2" s="4"/>
    </row>
    <row r="3" spans="1:11">
      <c r="A3" s="109" t="s">
        <v>1</v>
      </c>
      <c r="B3" s="110"/>
      <c r="C3" s="111"/>
      <c r="D3" s="115" t="s">
        <v>9</v>
      </c>
      <c r="E3" s="116"/>
      <c r="F3" s="107" t="s">
        <v>2</v>
      </c>
      <c r="G3" s="119"/>
      <c r="H3" s="120"/>
      <c r="I3" s="5"/>
    </row>
    <row r="4" spans="1:11">
      <c r="A4" s="112"/>
      <c r="B4" s="113"/>
      <c r="C4" s="114"/>
      <c r="D4" s="60" t="s">
        <v>3</v>
      </c>
      <c r="E4" s="16" t="s">
        <v>4</v>
      </c>
      <c r="F4" s="107" t="s">
        <v>3</v>
      </c>
      <c r="G4" s="108"/>
      <c r="H4" s="16" t="s">
        <v>4</v>
      </c>
      <c r="I4" s="5"/>
    </row>
    <row r="5" spans="1:11">
      <c r="A5" s="1"/>
      <c r="B5" s="1"/>
      <c r="C5" s="21"/>
      <c r="D5" s="166"/>
      <c r="E5" s="22"/>
      <c r="F5" s="167"/>
      <c r="G5" s="155"/>
      <c r="H5" s="22"/>
      <c r="I5" s="6"/>
    </row>
    <row r="6" spans="1:11">
      <c r="A6" s="1" t="s">
        <v>5</v>
      </c>
      <c r="B6" s="1"/>
      <c r="C6" s="17"/>
      <c r="D6" s="166"/>
      <c r="E6" s="22"/>
      <c r="F6" s="168"/>
      <c r="G6" s="156"/>
      <c r="H6" s="22"/>
      <c r="I6" s="1"/>
    </row>
    <row r="7" spans="1:11">
      <c r="A7" s="7" t="s">
        <v>6</v>
      </c>
      <c r="B7" s="8" t="s">
        <v>21</v>
      </c>
      <c r="C7" s="22"/>
      <c r="D7" s="51">
        <v>3706.4</v>
      </c>
      <c r="E7" s="52"/>
      <c r="F7" s="169">
        <f>D7</f>
        <v>3706.4</v>
      </c>
      <c r="G7" s="157"/>
      <c r="H7" s="159"/>
      <c r="I7" s="1"/>
      <c r="K7" s="94"/>
    </row>
    <row r="8" spans="1:11">
      <c r="A8" s="9"/>
      <c r="B8" s="9"/>
      <c r="C8" s="22"/>
      <c r="D8" s="160"/>
      <c r="E8" s="158"/>
      <c r="F8" s="169"/>
      <c r="G8" s="157"/>
      <c r="H8" s="159"/>
      <c r="I8" s="1"/>
    </row>
    <row r="9" spans="1:11">
      <c r="A9" s="9" t="s">
        <v>24</v>
      </c>
      <c r="B9" s="9"/>
      <c r="C9" s="22"/>
      <c r="D9" s="160"/>
      <c r="E9" s="158"/>
      <c r="F9" s="169"/>
      <c r="G9" s="157"/>
      <c r="H9" s="159"/>
      <c r="I9" s="1"/>
    </row>
    <row r="10" spans="1:11">
      <c r="A10" s="9" t="s">
        <v>7</v>
      </c>
      <c r="B10" s="10" t="s">
        <v>22</v>
      </c>
      <c r="C10" s="22"/>
      <c r="D10" s="160">
        <f>'[1]ΗΜΕΡΟΛΟΓΙΟ ΟΚΤΩΒΡΙΟΥ'!$I$215+'[1]ΗΜΕΡΟΛΟΓΙΟ ΝΟΕΜΒΡΙΟΥ'!$I$181+'[1]ΗΕΜΕΡΟΛΟΓΙΟ ΔΕΚΕΜΒΡΙΟΥ'!$I$256</f>
        <v>1373.38</v>
      </c>
      <c r="E10" s="158">
        <v>1373.38</v>
      </c>
      <c r="F10" s="169"/>
      <c r="G10" s="157"/>
      <c r="H10" s="159"/>
      <c r="I10" s="1"/>
    </row>
    <row r="11" spans="1:11">
      <c r="A11" s="9" t="s">
        <v>8</v>
      </c>
      <c r="B11" s="11" t="s">
        <v>23</v>
      </c>
      <c r="C11" s="22"/>
      <c r="D11" s="160">
        <f>'[1]ΗΜΕΡΟΛΟΓΙΟ ΟΚΤΩΒΡΙΟΥ'!$I$216+'[1]ΗΜΕΡΟΛΟΓΙΟ ΝΟΕΜΒΡΙΟΥ'!$I$182+'[1]ΗΕΜΕΡΟΛΟΓΙΟ ΔΕΚΕΜΒΡΙΟΥ'!$I$257</f>
        <v>1353</v>
      </c>
      <c r="E11" s="158">
        <v>1353</v>
      </c>
      <c r="F11" s="169"/>
      <c r="G11" s="185"/>
      <c r="H11" s="159"/>
      <c r="I11" s="1"/>
    </row>
    <row r="12" spans="1:11">
      <c r="A12" s="9"/>
      <c r="B12" s="9"/>
      <c r="C12" s="22"/>
      <c r="D12" s="160"/>
      <c r="E12" s="158"/>
      <c r="F12" s="169"/>
      <c r="G12" s="157"/>
      <c r="H12" s="159"/>
      <c r="I12" s="1"/>
    </row>
    <row r="13" spans="1:11">
      <c r="A13" s="9" t="s">
        <v>25</v>
      </c>
      <c r="B13" s="9"/>
      <c r="C13" s="22"/>
      <c r="D13" s="160"/>
      <c r="E13" s="158"/>
      <c r="F13" s="169"/>
      <c r="G13" s="157"/>
      <c r="H13" s="159"/>
      <c r="I13" s="1"/>
    </row>
    <row r="14" spans="1:11">
      <c r="A14" s="9" t="s">
        <v>26</v>
      </c>
      <c r="B14" s="12" t="s">
        <v>29</v>
      </c>
      <c r="C14" s="22"/>
      <c r="D14" s="160">
        <f>'[2]IRMAR ΚΑΘ 12'!$A$25+'[2]IRMAR ΚΑΘ 12'!$A$26+'[2]IRMAR ΚΑΘ 12'!$A$27+'[2]IRMAR ΚΑΘ 12'!$A$28+'[2]IRMAR ΚΑΘ 12'!$A$29+'[2]IRMAR ΚΑΘ 12'!$A$30+'[2]IRMAR KAΘ 11'!$A$20+'[2]IRMAR KAΘ 11'!$A$21+'[2]IRMAR KAΘ 11'!$A$22+'[2]IRMAR KAΘ 10'!$A$25+'[2]IRMAR KAΘ 10'!$A$26+'[2]IRMAR KAΘ 10'!$A$27+'[2]IRMAR KAΘ 10'!$A$28</f>
        <v>97229.27</v>
      </c>
      <c r="E14" s="158">
        <f>D14</f>
        <v>97229.27</v>
      </c>
      <c r="F14" s="169"/>
      <c r="G14" s="157"/>
      <c r="H14" s="159"/>
      <c r="I14" s="1"/>
    </row>
    <row r="15" spans="1:11">
      <c r="A15" s="9" t="s">
        <v>28</v>
      </c>
      <c r="B15" s="13" t="s">
        <v>31</v>
      </c>
      <c r="C15" s="22"/>
      <c r="D15" s="160">
        <v>4055</v>
      </c>
      <c r="E15" s="158"/>
      <c r="F15" s="169">
        <f>D15</f>
        <v>4055</v>
      </c>
      <c r="G15" s="157"/>
      <c r="H15" s="159"/>
      <c r="I15" s="1"/>
    </row>
    <row r="16" spans="1:11">
      <c r="A16" s="9" t="s">
        <v>30</v>
      </c>
      <c r="B16" s="14" t="s">
        <v>34</v>
      </c>
      <c r="C16" s="18"/>
      <c r="D16" s="15">
        <v>50000</v>
      </c>
      <c r="E16" s="55">
        <v>50000</v>
      </c>
      <c r="F16" s="169"/>
      <c r="G16" s="157"/>
      <c r="H16" s="159"/>
      <c r="I16" s="1"/>
    </row>
    <row r="17" spans="1:13">
      <c r="A17" s="9" t="s">
        <v>32</v>
      </c>
      <c r="B17" s="14" t="s">
        <v>35</v>
      </c>
      <c r="C17" s="18"/>
      <c r="D17" s="15">
        <v>25000</v>
      </c>
      <c r="E17" s="26">
        <v>25000</v>
      </c>
      <c r="F17" s="169"/>
      <c r="G17" s="157"/>
      <c r="H17" s="159"/>
      <c r="I17" s="1"/>
    </row>
    <row r="18" spans="1:13">
      <c r="A18" s="9" t="s">
        <v>33</v>
      </c>
      <c r="B18" s="14" t="s">
        <v>36</v>
      </c>
      <c r="C18" s="18"/>
      <c r="D18" s="15">
        <v>25000</v>
      </c>
      <c r="E18" s="26">
        <v>25000</v>
      </c>
      <c r="F18" s="169"/>
      <c r="G18" s="157"/>
      <c r="H18" s="159"/>
      <c r="I18" s="1"/>
    </row>
    <row r="19" spans="1:13">
      <c r="A19" s="9" t="s">
        <v>27</v>
      </c>
      <c r="B19" s="9" t="s">
        <v>37</v>
      </c>
      <c r="C19" s="22"/>
      <c r="D19" s="160">
        <f>'[2]IRMAR ΚΑΘ 12'!$A$47</f>
        <v>154009.24</v>
      </c>
      <c r="E19" s="158">
        <v>26510.05</v>
      </c>
      <c r="F19" s="169">
        <f>D19-E19</f>
        <v>127499.18999999999</v>
      </c>
      <c r="G19" s="157"/>
      <c r="H19" s="159"/>
      <c r="I19" s="1"/>
    </row>
    <row r="20" spans="1:13">
      <c r="B20" s="9"/>
      <c r="C20" s="22"/>
      <c r="D20" s="160"/>
      <c r="E20" s="159"/>
      <c r="F20" s="169"/>
      <c r="G20" s="157"/>
      <c r="H20" s="159"/>
      <c r="I20" s="1"/>
    </row>
    <row r="21" spans="1:13">
      <c r="A21" s="9" t="s">
        <v>38</v>
      </c>
      <c r="B21" s="9"/>
      <c r="C21" s="22"/>
      <c r="D21" s="160"/>
      <c r="E21" s="159"/>
      <c r="F21" s="169"/>
      <c r="G21" s="157"/>
      <c r="H21" s="159"/>
      <c r="I21" s="1"/>
    </row>
    <row r="22" spans="1:13">
      <c r="A22" s="9" t="s">
        <v>39</v>
      </c>
      <c r="B22" s="27" t="s">
        <v>41</v>
      </c>
      <c r="C22" s="22"/>
      <c r="D22" s="160"/>
      <c r="E22" s="159">
        <v>100000</v>
      </c>
      <c r="F22" s="169"/>
      <c r="G22" s="157"/>
      <c r="H22" s="159">
        <v>100000</v>
      </c>
      <c r="I22" s="1"/>
    </row>
    <row r="23" spans="1:13">
      <c r="A23" s="9" t="s">
        <v>40</v>
      </c>
      <c r="B23" s="14" t="s">
        <v>34</v>
      </c>
      <c r="C23" s="22"/>
      <c r="D23" s="15">
        <v>50000</v>
      </c>
      <c r="E23" s="26">
        <v>50000</v>
      </c>
      <c r="F23" s="169"/>
      <c r="G23" s="157"/>
      <c r="H23" s="159"/>
      <c r="I23" s="1"/>
    </row>
    <row r="24" spans="1:13">
      <c r="A24" s="9" t="s">
        <v>42</v>
      </c>
      <c r="B24" s="14" t="s">
        <v>35</v>
      </c>
      <c r="C24" s="22"/>
      <c r="D24" s="15">
        <v>25000</v>
      </c>
      <c r="E24" s="26">
        <v>25000</v>
      </c>
      <c r="F24" s="169"/>
      <c r="G24" s="157"/>
      <c r="H24" s="159"/>
      <c r="I24" s="1"/>
    </row>
    <row r="25" spans="1:13">
      <c r="A25" s="9" t="s">
        <v>43</v>
      </c>
      <c r="B25" s="14" t="s">
        <v>36</v>
      </c>
      <c r="C25" s="22"/>
      <c r="D25" s="15">
        <v>25000</v>
      </c>
      <c r="E25" s="26">
        <v>25000</v>
      </c>
      <c r="F25" s="169"/>
      <c r="G25" s="157"/>
      <c r="H25" s="159"/>
      <c r="I25" s="1"/>
    </row>
    <row r="26" spans="1:13">
      <c r="A26" s="9" t="s">
        <v>65</v>
      </c>
      <c r="B26" s="14" t="s">
        <v>66</v>
      </c>
      <c r="C26" s="22"/>
      <c r="D26" s="15"/>
      <c r="E26" s="26">
        <v>765</v>
      </c>
      <c r="F26" s="169"/>
      <c r="G26" s="157"/>
      <c r="H26" s="159">
        <v>765</v>
      </c>
      <c r="I26" s="1"/>
    </row>
    <row r="27" spans="1:13">
      <c r="A27" s="9"/>
      <c r="B27" s="9"/>
      <c r="C27" s="22"/>
      <c r="D27" s="160"/>
      <c r="E27" s="159"/>
      <c r="F27" s="169"/>
      <c r="G27" s="157"/>
      <c r="H27" s="159"/>
      <c r="I27" s="1"/>
      <c r="L27" s="94"/>
      <c r="M27" s="94"/>
    </row>
    <row r="28" spans="1:13">
      <c r="A28" s="9" t="s">
        <v>44</v>
      </c>
      <c r="B28" s="9"/>
      <c r="C28" s="22"/>
      <c r="D28" s="160"/>
      <c r="E28" s="158"/>
      <c r="F28" s="170"/>
      <c r="G28" s="157"/>
      <c r="H28" s="159"/>
      <c r="I28" s="1"/>
    </row>
    <row r="29" spans="1:13">
      <c r="A29" s="9" t="s">
        <v>45</v>
      </c>
      <c r="B29" s="28" t="s">
        <v>54</v>
      </c>
      <c r="C29" s="22"/>
      <c r="D29" s="160">
        <v>545</v>
      </c>
      <c r="E29" s="158">
        <v>545</v>
      </c>
      <c r="F29" s="170"/>
      <c r="G29" s="157"/>
      <c r="H29" s="159"/>
      <c r="I29" s="1"/>
    </row>
    <row r="30" spans="1:13">
      <c r="A30" s="9" t="s">
        <v>46</v>
      </c>
      <c r="B30" s="29" t="s">
        <v>55</v>
      </c>
      <c r="C30" s="22"/>
      <c r="D30" s="160">
        <f>'[3]IRMAR KAΘ 10'!$D$8+'[3]IRMAR ΚΑΘ 12'!$A$50+'[3]IRMAR ΚΑΘ 12'!$A$51</f>
        <v>1110.27</v>
      </c>
      <c r="E30" s="158">
        <f>'[3]IRMAR KAΘ 10'!$D$8+'[3]IRMAR ΚΑΘ 12'!$A$50+'[3]IRMAR ΚΑΘ 12'!$A$51</f>
        <v>1110.27</v>
      </c>
      <c r="F30" s="170"/>
      <c r="G30" s="157"/>
      <c r="H30" s="159"/>
      <c r="I30" s="1"/>
      <c r="J30" s="94"/>
    </row>
    <row r="31" spans="1:13">
      <c r="A31" s="9" t="s">
        <v>47</v>
      </c>
      <c r="B31" s="30" t="s">
        <v>56</v>
      </c>
      <c r="C31" s="22"/>
      <c r="D31" s="160">
        <f>'[3]IRMAR KAΘ 10'!$D$12+'[3]IRMAR ΚΑΘ 12'!$D$4</f>
        <v>318.33</v>
      </c>
      <c r="E31" s="159">
        <f t="shared" ref="E31:E45" si="0">D31</f>
        <v>318.33</v>
      </c>
      <c r="F31" s="169"/>
      <c r="G31" s="157"/>
      <c r="H31" s="159"/>
      <c r="I31" s="1"/>
      <c r="L31" s="94"/>
    </row>
    <row r="32" spans="1:13">
      <c r="A32" s="9" t="s">
        <v>48</v>
      </c>
      <c r="B32" s="31" t="s">
        <v>57</v>
      </c>
      <c r="C32" s="22"/>
      <c r="D32" s="160">
        <f>'[3]IRMAR KAΘ 10'!$D$16+'[3]IRMAR KAΘ 11'!$A$40</f>
        <v>748.57999999999993</v>
      </c>
      <c r="E32" s="159">
        <f t="shared" si="0"/>
        <v>748.57999999999993</v>
      </c>
      <c r="F32" s="169"/>
      <c r="G32" s="157"/>
      <c r="H32" s="159"/>
      <c r="I32" s="1"/>
    </row>
    <row r="33" spans="1:12">
      <c r="A33" s="9" t="s">
        <v>49</v>
      </c>
      <c r="B33" s="32" t="s">
        <v>58</v>
      </c>
      <c r="C33" s="22"/>
      <c r="D33" s="160">
        <f>'[3]IRMAR KAΘ 10'!$D$20+'[3]IRMAR ΚΑΘ 12'!$D$8</f>
        <v>63.629999999999995</v>
      </c>
      <c r="E33" s="159">
        <f t="shared" si="0"/>
        <v>63.629999999999995</v>
      </c>
      <c r="F33" s="169"/>
      <c r="G33" s="157"/>
      <c r="H33" s="159"/>
      <c r="I33" s="1"/>
    </row>
    <row r="34" spans="1:12">
      <c r="A34" s="9" t="s">
        <v>50</v>
      </c>
      <c r="B34" s="35" t="s">
        <v>61</v>
      </c>
      <c r="C34" s="22"/>
      <c r="D34" s="160">
        <f>'[3]IRMAR KAΘ 11'!$A$44+'[3]IRMAR ΚΑΘ 12'!$D$12+'[3]IRMAR ΚΑΘ 12'!$D$13</f>
        <v>503.32</v>
      </c>
      <c r="E34" s="159">
        <f t="shared" si="0"/>
        <v>503.32</v>
      </c>
      <c r="F34" s="169"/>
      <c r="G34" s="157"/>
      <c r="H34" s="159"/>
      <c r="I34" s="1"/>
    </row>
    <row r="35" spans="1:12">
      <c r="A35" s="9" t="s">
        <v>51</v>
      </c>
      <c r="B35" s="34" t="s">
        <v>62</v>
      </c>
      <c r="C35" s="22"/>
      <c r="D35" s="160">
        <f>'[3]IRMAR KAΘ 11'!$A$48+'[3]IRMAR ΚΑΘ 12'!$D$17</f>
        <v>92.820000000000007</v>
      </c>
      <c r="E35" s="159">
        <f t="shared" si="0"/>
        <v>92.820000000000007</v>
      </c>
      <c r="F35" s="169"/>
      <c r="G35" s="157"/>
      <c r="H35" s="159"/>
      <c r="I35" s="1"/>
    </row>
    <row r="36" spans="1:12">
      <c r="A36" s="9" t="s">
        <v>52</v>
      </c>
      <c r="B36" s="35" t="s">
        <v>63</v>
      </c>
      <c r="C36" s="22"/>
      <c r="D36" s="160">
        <f>'[3]IRMAR KAΘ 11'!$A$52</f>
        <v>136.25</v>
      </c>
      <c r="E36" s="158">
        <f t="shared" si="0"/>
        <v>136.25</v>
      </c>
      <c r="F36" s="169"/>
      <c r="G36" s="185"/>
      <c r="H36" s="159"/>
      <c r="I36" s="1"/>
    </row>
    <row r="37" spans="1:12">
      <c r="A37" s="9" t="s">
        <v>53</v>
      </c>
      <c r="B37" s="36" t="s">
        <v>64</v>
      </c>
      <c r="C37" s="22"/>
      <c r="D37" s="160">
        <f>'[3]IRMAR KAΘ 11'!$D$4+'[3]IRMAR ΚΑΘ 12'!$D$21</f>
        <v>340.38</v>
      </c>
      <c r="E37" s="158">
        <f t="shared" si="0"/>
        <v>340.38</v>
      </c>
      <c r="F37" s="169"/>
      <c r="G37" s="185"/>
      <c r="H37" s="159"/>
      <c r="I37" s="1"/>
    </row>
    <row r="38" spans="1:12">
      <c r="A38" s="33" t="s">
        <v>59</v>
      </c>
      <c r="B38" s="33" t="s">
        <v>60</v>
      </c>
      <c r="C38" s="22"/>
      <c r="D38" s="160">
        <f>1485*3</f>
        <v>4455</v>
      </c>
      <c r="E38" s="159">
        <f t="shared" si="0"/>
        <v>4455</v>
      </c>
      <c r="F38" s="169"/>
      <c r="G38" s="157"/>
      <c r="H38" s="159"/>
      <c r="I38" s="1"/>
      <c r="J38" s="94"/>
      <c r="K38" s="94"/>
    </row>
    <row r="39" spans="1:12">
      <c r="A39" s="44" t="s">
        <v>76</v>
      </c>
      <c r="B39" s="45" t="s">
        <v>77</v>
      </c>
      <c r="C39" s="22"/>
      <c r="D39" s="165">
        <f>'[1]ΗΕΜΕΡΟΛΟΓΙΟ ΔΕΚΕΜΒΡΙΟΥ'!$I$244+'[1]ΗΕΜΕΡΟΛΟΓΙΟ ΔΕΚΕΜΒΡΙΟΥ'!$I$236+'[1]ΗΜΕΡΟΛΟΓΙΟ ΝΟΕΜΒΡΙΟΥ'!$I$130+'[1]ΗΜΕΡΟΛΟΓΙΟ ΟΚΤΩΒΡΙΟΥ'!$H$169</f>
        <v>25128.57</v>
      </c>
      <c r="E39" s="159">
        <f>'[2]IRMAR KAΘ 10'!$D$28+'[2]IRMAR KAΘ 11'!$D$12+'[2]IRMAR ΚΑΘ 12'!$D$29+'[2]IRMAR ΚΑΘ 12'!$D$30</f>
        <v>25128.570000000003</v>
      </c>
      <c r="F39" s="169"/>
      <c r="G39" s="157"/>
      <c r="H39" s="159"/>
      <c r="I39" s="1"/>
    </row>
    <row r="40" spans="1:12">
      <c r="A40" s="44" t="s">
        <v>179</v>
      </c>
      <c r="B40" s="44" t="s">
        <v>180</v>
      </c>
      <c r="C40" s="22"/>
      <c r="D40" s="165"/>
      <c r="E40" s="159">
        <f>'[1]ΗΕΜΕΡΟΛΟΓΙΟ ΔΕΚΕΜΒΡΙΟΥ'!$I$327</f>
        <v>14441.24</v>
      </c>
      <c r="F40" s="172"/>
      <c r="G40" s="160"/>
      <c r="H40" s="159">
        <f>E40</f>
        <v>14441.24</v>
      </c>
      <c r="I40" s="1"/>
      <c r="J40" s="94"/>
    </row>
    <row r="41" spans="1:12">
      <c r="A41" s="42" t="s">
        <v>67</v>
      </c>
      <c r="B41" s="14" t="s">
        <v>34</v>
      </c>
      <c r="C41" s="22"/>
      <c r="D41" s="194">
        <v>1548.95</v>
      </c>
      <c r="E41" s="159">
        <f t="shared" si="0"/>
        <v>1548.95</v>
      </c>
      <c r="F41" s="169"/>
      <c r="G41" s="157"/>
      <c r="H41" s="159"/>
      <c r="I41" s="1"/>
    </row>
    <row r="42" spans="1:12">
      <c r="A42" s="42" t="s">
        <v>68</v>
      </c>
      <c r="B42" s="14" t="s">
        <v>35</v>
      </c>
      <c r="C42" s="22"/>
      <c r="D42" s="194">
        <v>1000</v>
      </c>
      <c r="E42" s="159">
        <f t="shared" si="0"/>
        <v>1000</v>
      </c>
      <c r="F42" s="169"/>
      <c r="G42" s="157"/>
      <c r="H42" s="159"/>
      <c r="I42" s="1"/>
    </row>
    <row r="43" spans="1:12">
      <c r="A43" s="42" t="s">
        <v>69</v>
      </c>
      <c r="B43" s="14" t="s">
        <v>36</v>
      </c>
      <c r="C43" s="22"/>
      <c r="D43" s="165">
        <v>1000</v>
      </c>
      <c r="E43" s="159">
        <f t="shared" si="0"/>
        <v>1000</v>
      </c>
      <c r="F43" s="169"/>
      <c r="G43" s="157"/>
      <c r="H43" s="159"/>
      <c r="I43" s="1"/>
    </row>
    <row r="44" spans="1:12">
      <c r="A44" s="39" t="s">
        <v>70</v>
      </c>
      <c r="B44" s="39" t="s">
        <v>71</v>
      </c>
      <c r="C44" s="22"/>
      <c r="D44" s="160">
        <f>'[3]IRMAR KAΘ 10'!$E$44+'[3]IRMAR KAΘ 11'!$E$103+'[3]IRMAR ΚΑΘ 12'!$E$34</f>
        <v>123.60000000000001</v>
      </c>
      <c r="E44" s="159">
        <f t="shared" si="0"/>
        <v>123.60000000000001</v>
      </c>
      <c r="F44" s="169"/>
      <c r="G44" s="157"/>
      <c r="H44" s="159"/>
      <c r="I44" s="1"/>
    </row>
    <row r="45" spans="1:12">
      <c r="A45" s="40" t="s">
        <v>72</v>
      </c>
      <c r="B45" s="40" t="s">
        <v>73</v>
      </c>
      <c r="C45" s="22"/>
      <c r="D45" s="160">
        <f>'[3]IRMAR ΚΑΘ 12'!$E$40+'[3]IRMAR KAΘ 11'!$H$58+'[3]IRMAR KAΘ 10'!$E$50</f>
        <v>257.07</v>
      </c>
      <c r="E45" s="159">
        <f t="shared" si="0"/>
        <v>257.07</v>
      </c>
      <c r="F45" s="169"/>
      <c r="G45" s="157"/>
      <c r="H45" s="159"/>
      <c r="I45" s="1"/>
      <c r="K45" s="94"/>
      <c r="L45" s="94"/>
    </row>
    <row r="46" spans="1:12">
      <c r="A46" s="41" t="s">
        <v>74</v>
      </c>
      <c r="B46" s="41" t="s">
        <v>75</v>
      </c>
      <c r="C46" s="22"/>
      <c r="D46" s="160">
        <f>'[1]ΗΜΕΡΟΛΟΓΙΟ ΟΚΤΩΒΡΙΟΥ'!$I$202+'[1]ΗΜΕΡΟΛΟΓΙΟ ΝΟΕΜΒΡΙΟΥ'!$I$149</f>
        <v>22.32</v>
      </c>
      <c r="E46" s="159">
        <v>22.32</v>
      </c>
      <c r="F46" s="169"/>
      <c r="G46" s="157"/>
      <c r="H46" s="159"/>
      <c r="I46" s="1"/>
    </row>
    <row r="47" spans="1:12">
      <c r="A47" s="46" t="s">
        <v>78</v>
      </c>
      <c r="B47" s="44" t="s">
        <v>79</v>
      </c>
      <c r="C47" s="22"/>
      <c r="D47" s="160">
        <f>'[1]ΗΕΜΕΡΟΛΟΓΙΟ ΔΕΚΕΜΒΡΙΟΥ'!$I$223+'[1]ΗΜΕΡΟΛΟΓΙΟ ΝΟΕΜΒΡΙΟΥ'!$I$150+'[1]ΗΜΕΡΟΛΟΓΙΟ ΟΚΤΩΒΡΙΟΥ'!$I$203</f>
        <v>1107.42</v>
      </c>
      <c r="E47" s="159">
        <v>1107.42</v>
      </c>
      <c r="F47" s="169"/>
      <c r="G47" s="157"/>
      <c r="H47" s="159"/>
      <c r="I47" s="1"/>
      <c r="K47" s="94"/>
    </row>
    <row r="48" spans="1:12">
      <c r="A48" s="44" t="s">
        <v>80</v>
      </c>
      <c r="B48" s="44" t="s">
        <v>81</v>
      </c>
      <c r="C48" s="22"/>
      <c r="D48" s="160">
        <f>'[1]ΗΜΕΡΟΛΟΓΙΟ ΟΚΤΩΒΡΙΟΥ'!$H$195+'[1]ΗΜΕΡΟΛΟΓΙΟ ΝΟΕΜΒΡΙΟΥ'!$H$142+'[1]ΗΕΜΕΡΟΛΟΓΙΟ ΔΕΚΕΜΒΡΙΟΥ'!$H$216</f>
        <v>7821.0599999999995</v>
      </c>
      <c r="E48" s="159">
        <f>'[1]ΗΕΜΕΡΟΛΟΓΙΟ ΔΕΚΕΜΒΡΙΟΥ'!$H$216+'[1]ΗΜΕΡΟΛΟΓΙΟ ΝΟΕΜΒΡΙΟΥ'!$H$142+'[1]ΗΜΕΡΟΛΟΓΙΟ ΟΚΤΩΒΡΙΟΥ'!$H$195</f>
        <v>7821.0599999999995</v>
      </c>
      <c r="F48" s="169"/>
      <c r="G48" s="157"/>
      <c r="H48" s="159"/>
      <c r="I48" s="1"/>
    </row>
    <row r="49" spans="1:11">
      <c r="D49" s="9"/>
      <c r="E49" s="9"/>
      <c r="F49" s="9"/>
      <c r="G49" s="9"/>
      <c r="H49" s="9"/>
      <c r="I49" s="1"/>
      <c r="J49" s="94"/>
    </row>
    <row r="50" spans="1:11">
      <c r="D50" s="9"/>
      <c r="E50" s="9"/>
      <c r="F50" s="9"/>
      <c r="G50" s="9"/>
      <c r="H50" s="9"/>
      <c r="I50" s="1"/>
    </row>
    <row r="51" spans="1:11">
      <c r="A51" s="109" t="s">
        <v>1</v>
      </c>
      <c r="B51" s="110"/>
      <c r="C51" s="111"/>
      <c r="D51" s="173" t="s">
        <v>9</v>
      </c>
      <c r="E51" s="174"/>
      <c r="F51" s="175" t="s">
        <v>2</v>
      </c>
      <c r="G51" s="176"/>
      <c r="H51" s="177"/>
      <c r="I51" s="1"/>
    </row>
    <row r="52" spans="1:11">
      <c r="A52" s="112"/>
      <c r="B52" s="113"/>
      <c r="C52" s="114"/>
      <c r="D52" s="178" t="s">
        <v>3</v>
      </c>
      <c r="E52" s="179" t="s">
        <v>4</v>
      </c>
      <c r="F52" s="175" t="s">
        <v>3</v>
      </c>
      <c r="G52" s="161"/>
      <c r="H52" s="180" t="s">
        <v>4</v>
      </c>
      <c r="I52" s="1"/>
    </row>
    <row r="53" spans="1:11" s="96" customFormat="1">
      <c r="A53" s="149"/>
      <c r="B53" s="149"/>
      <c r="C53" s="150"/>
      <c r="D53" s="181"/>
      <c r="E53" s="199"/>
      <c r="F53" s="200"/>
      <c r="G53" s="201"/>
      <c r="H53" s="182"/>
      <c r="I53" s="1"/>
    </row>
    <row r="54" spans="1:11" s="96" customFormat="1">
      <c r="A54" s="44" t="s">
        <v>82</v>
      </c>
      <c r="B54" s="45" t="s">
        <v>83</v>
      </c>
      <c r="C54" s="17"/>
      <c r="D54" s="160">
        <f>'[1]ΗΕΜΕΡΟΛΟΓΙΟ ΔΕΚΕΜΒΡΙΟΥ'!$H$217+'[1]ΗΜΕΡΟΛΟΓΙΟ ΝΟΕΜΒΡΙΟΥ'!$H$143+'[1]ΗΜΕΡΟΛΟΓΙΟ ΟΚΤΩΒΡΙΟΥ'!$H$196</f>
        <v>400.03</v>
      </c>
      <c r="E54" s="158">
        <v>400.03</v>
      </c>
      <c r="F54" s="169"/>
      <c r="G54" s="157"/>
      <c r="H54" s="159"/>
      <c r="I54" s="1"/>
    </row>
    <row r="55" spans="1:11">
      <c r="A55" s="44" t="s">
        <v>84</v>
      </c>
      <c r="B55" s="44" t="s">
        <v>85</v>
      </c>
      <c r="C55" s="17"/>
      <c r="D55" s="160">
        <v>614.70000000000005</v>
      </c>
      <c r="E55" s="158">
        <f>1093.28+28.35</f>
        <v>1121.6299999999999</v>
      </c>
      <c r="F55" s="183"/>
      <c r="G55" s="162"/>
      <c r="H55" s="158">
        <f>E55-D55</f>
        <v>506.92999999999984</v>
      </c>
      <c r="I55" s="1"/>
      <c r="J55" s="95"/>
    </row>
    <row r="56" spans="1:11">
      <c r="A56" s="44" t="s">
        <v>86</v>
      </c>
      <c r="B56" s="44" t="s">
        <v>87</v>
      </c>
      <c r="C56" s="17"/>
      <c r="D56" s="165">
        <v>41.55</v>
      </c>
      <c r="E56" s="158">
        <f>'[1]ΗΕΜΕΡΟΛΟΓΙΟ ΔΕΚΕΜΒΡΙΟΥ'!$H$212+'[1]ΗΜΕΡΟΛΟΓΙΟ ΝΟΕΜΒΡΙΟΥ'!$H$120+'[2]IRMAR ΚΑΘ 12'!$H$37</f>
        <v>52.739999999999995</v>
      </c>
      <c r="F56" s="183"/>
      <c r="G56" s="162"/>
      <c r="H56" s="158">
        <f>E56-D56</f>
        <v>11.189999999999998</v>
      </c>
      <c r="I56" s="1"/>
      <c r="K56" s="94"/>
    </row>
    <row r="57" spans="1:11">
      <c r="A57" s="44" t="s">
        <v>88</v>
      </c>
      <c r="B57" s="44" t="s">
        <v>89</v>
      </c>
      <c r="C57" s="17"/>
      <c r="D57" s="165">
        <f>'[2]IRMAR KAΘ 10'!$G$43+'[2]IRMAR KAΘ 11'!$G$22+'[2]IRMAR ΚΑΘ 12'!$G$41</f>
        <v>1327.51</v>
      </c>
      <c r="E57" s="159">
        <v>1327.51</v>
      </c>
      <c r="F57" s="169"/>
      <c r="G57" s="157"/>
      <c r="H57" s="159"/>
      <c r="I57" s="1"/>
      <c r="J57" s="94"/>
    </row>
    <row r="58" spans="1:11">
      <c r="A58" s="47" t="s">
        <v>90</v>
      </c>
      <c r="B58" s="48" t="s">
        <v>91</v>
      </c>
      <c r="C58" s="17"/>
      <c r="D58" s="160">
        <f>'[2]IRMAR KAΘ 11'!$G$26</f>
        <v>326.05</v>
      </c>
      <c r="E58" s="159">
        <f>E57</f>
        <v>1327.51</v>
      </c>
      <c r="F58" s="183"/>
      <c r="G58" s="162"/>
      <c r="H58" s="159">
        <f>E58-D58</f>
        <v>1001.46</v>
      </c>
      <c r="I58" s="1"/>
    </row>
    <row r="59" spans="1:11">
      <c r="A59" s="47" t="s">
        <v>92</v>
      </c>
      <c r="B59" s="47" t="s">
        <v>93</v>
      </c>
      <c r="C59" s="58"/>
      <c r="D59" s="160">
        <v>900</v>
      </c>
      <c r="E59" s="159">
        <v>900</v>
      </c>
      <c r="F59" s="184"/>
      <c r="G59" s="164"/>
      <c r="H59" s="159"/>
      <c r="I59" s="1"/>
      <c r="K59" s="95"/>
    </row>
    <row r="60" spans="1:11">
      <c r="A60" s="47" t="s">
        <v>94</v>
      </c>
      <c r="B60" s="48" t="s">
        <v>187</v>
      </c>
      <c r="C60" s="59"/>
      <c r="D60" s="160">
        <v>300</v>
      </c>
      <c r="E60" s="159">
        <v>900</v>
      </c>
      <c r="F60" s="183"/>
      <c r="G60" s="162"/>
      <c r="H60" s="159">
        <v>600</v>
      </c>
      <c r="I60" s="1"/>
      <c r="J60" s="97"/>
    </row>
    <row r="61" spans="1:11">
      <c r="A61" s="44" t="s">
        <v>98</v>
      </c>
      <c r="B61" s="44" t="s">
        <v>99</v>
      </c>
      <c r="C61" s="17"/>
      <c r="D61" s="160">
        <f>57.71</f>
        <v>57.71</v>
      </c>
      <c r="E61" s="159">
        <f>D61</f>
        <v>57.71</v>
      </c>
      <c r="F61" s="184"/>
      <c r="G61" s="164"/>
      <c r="H61" s="159"/>
      <c r="I61" s="1"/>
      <c r="K61" s="94"/>
    </row>
    <row r="62" spans="1:11">
      <c r="A62" s="44" t="s">
        <v>96</v>
      </c>
      <c r="B62" s="44" t="s">
        <v>97</v>
      </c>
      <c r="C62" s="17"/>
      <c r="D62" s="160">
        <f>'[2]IRMAR KAΘ 11'!$H$44</f>
        <v>1202.21</v>
      </c>
      <c r="E62" s="159">
        <f>D62</f>
        <v>1202.21</v>
      </c>
      <c r="F62" s="184"/>
      <c r="G62" s="164"/>
      <c r="H62" s="159"/>
      <c r="I62" s="1"/>
    </row>
    <row r="63" spans="1:11">
      <c r="A63" s="72" t="s">
        <v>181</v>
      </c>
      <c r="B63" s="73" t="s">
        <v>186</v>
      </c>
      <c r="C63" s="17"/>
      <c r="D63" s="165"/>
      <c r="E63" s="159">
        <v>9123.75</v>
      </c>
      <c r="F63" s="169"/>
      <c r="G63" s="185"/>
      <c r="H63" s="159">
        <f>E63</f>
        <v>9123.75</v>
      </c>
      <c r="I63" s="1"/>
    </row>
    <row r="64" spans="1:11">
      <c r="A64" s="44" t="s">
        <v>100</v>
      </c>
      <c r="B64" s="44" t="s">
        <v>101</v>
      </c>
      <c r="C64" s="17"/>
      <c r="D64" s="160">
        <f>'[2]IRMAR KAΘ 11'!$G$48+'[2]IRMAR ΚΑΘ 12'!$A$65</f>
        <v>7980.72</v>
      </c>
      <c r="E64" s="159">
        <f>'[2]IRMAR KAΘ 10'!$B$70+'[2]IRMAR KAΘ 11'!$H$49+'[2]IRMAR ΚΑΘ 12'!$B$66</f>
        <v>16097.130000000001</v>
      </c>
      <c r="F64" s="183"/>
      <c r="G64" s="162"/>
      <c r="H64" s="159">
        <f>E64-D64</f>
        <v>8116.4100000000008</v>
      </c>
      <c r="I64" s="1"/>
    </row>
    <row r="65" spans="1:12">
      <c r="A65" s="44" t="s">
        <v>102</v>
      </c>
      <c r="B65" s="44" t="s">
        <v>103</v>
      </c>
      <c r="C65" s="17"/>
      <c r="D65" s="160">
        <f>'[2]IRMAR ΚΑΘ 12'!$A$69+'[2]IRMAR KAΘ 11'!$G$52</f>
        <v>685.1400000000001</v>
      </c>
      <c r="E65" s="159">
        <f>'[2]IRMAR KAΘ 10'!$B$74+'[2]IRMAR KAΘ 11'!$H$53+'[2]IRMAR ΚΑΘ 12'!$B$70</f>
        <v>1379.75</v>
      </c>
      <c r="F65" s="183"/>
      <c r="G65" s="162"/>
      <c r="H65" s="159">
        <v>694.61</v>
      </c>
      <c r="I65" s="1"/>
    </row>
    <row r="66" spans="1:12">
      <c r="A66" s="1"/>
      <c r="B66" s="1"/>
      <c r="C66" s="17"/>
      <c r="D66" s="191"/>
      <c r="E66" s="190"/>
      <c r="F66" s="192"/>
      <c r="G66" s="193"/>
      <c r="H66" s="190"/>
      <c r="I66" s="87"/>
    </row>
    <row r="67" spans="1:12">
      <c r="A67" s="1" t="s">
        <v>104</v>
      </c>
      <c r="B67" s="1"/>
      <c r="C67" s="17"/>
      <c r="D67" s="160"/>
      <c r="E67" s="159"/>
      <c r="F67" s="172"/>
      <c r="G67" s="186"/>
      <c r="H67" s="159"/>
      <c r="I67" s="1"/>
    </row>
    <row r="68" spans="1:12">
      <c r="A68" s="44" t="s">
        <v>105</v>
      </c>
      <c r="B68" s="44" t="s">
        <v>106</v>
      </c>
      <c r="C68" s="61"/>
      <c r="D68" s="165">
        <f>'[1]ΗΕΜΕΡΟΛΟΓΙΟ ΔΕΚΕΜΒΡΙΟΥ'!$I$261+'[1]ΗΜΕΡΟΛΟΓΙΟ ΝΟΕΜΒΡΙΟΥ'!$I$186+'[1]ΗΜΕΡΟΛΟΓΙΟ ΟΚΤΩΒΡΙΟΥ'!$I$220</f>
        <v>24802.45</v>
      </c>
      <c r="E68" s="159">
        <f t="shared" ref="E68:E89" si="1">D68</f>
        <v>24802.45</v>
      </c>
      <c r="F68" s="172"/>
      <c r="G68" s="186"/>
      <c r="H68" s="159"/>
      <c r="I68" s="1"/>
      <c r="J68" s="71"/>
    </row>
    <row r="69" spans="1:12">
      <c r="A69" s="44" t="s">
        <v>140</v>
      </c>
      <c r="B69" s="46" t="s">
        <v>141</v>
      </c>
      <c r="C69" s="61"/>
      <c r="D69" s="165">
        <f>'[1]ΗΕΜΕΡΟΛΟΓΙΟ ΔΕΚΕΜΒΡΙΟΥ'!$I$264</f>
        <v>8755.68</v>
      </c>
      <c r="E69" s="159">
        <f t="shared" si="1"/>
        <v>8755.68</v>
      </c>
      <c r="F69" s="172"/>
      <c r="G69" s="186"/>
      <c r="H69" s="159"/>
      <c r="I69" s="1"/>
    </row>
    <row r="70" spans="1:12">
      <c r="A70" s="44" t="s">
        <v>107</v>
      </c>
      <c r="B70" s="44" t="s">
        <v>108</v>
      </c>
      <c r="C70" s="61"/>
      <c r="D70" s="165">
        <f>'[1]ΗΕΜΕΡΟΛΟΓΙΟ ΔΕΚΕΜΒΡΙΟΥ'!$I$262+'[1]ΗΕΜΕΡΟΛΟΓΙΟ ΔΕΚΕΜΒΡΙΟΥ'!$I$265+'[1]ΗΜΕΡΟΛΟΓΙΟ ΝΟΕΜΒΡΙΟΥ'!$I$187+'[1]ΗΜΕΡΟΛΟΓΙΟ ΟΚΤΩΒΡΙΟΥ'!$I$221</f>
        <v>10007.23</v>
      </c>
      <c r="E70" s="159">
        <f t="shared" si="1"/>
        <v>10007.23</v>
      </c>
      <c r="F70" s="172"/>
      <c r="G70" s="186"/>
      <c r="H70" s="159"/>
      <c r="I70" s="1"/>
    </row>
    <row r="71" spans="1:12">
      <c r="A71" s="44" t="s">
        <v>109</v>
      </c>
      <c r="B71" s="44" t="s">
        <v>110</v>
      </c>
      <c r="C71" s="61"/>
      <c r="D71" s="165">
        <f>'[1]ΗΕΜΕΡΟΛΟΓΙΟ ΔΕΚΕΜΒΡΙΟΥ'!$I$263+'[1]ΗΕΜΕΡΟΛΟΓΙΟ ΔΕΚΕΜΒΡΙΟΥ'!$I$266+'[1]ΗΜΕΡΟΛΟΓΙΟ ΝΟΕΜΒΡΙΟΥ'!$I$188+'[1]ΗΜΕΡΟΛΟΓΙΟ ΟΚΤΩΒΡΙΟΥ'!$I$222</f>
        <v>367.6</v>
      </c>
      <c r="E71" s="159">
        <f t="shared" si="1"/>
        <v>367.6</v>
      </c>
      <c r="F71" s="172"/>
      <c r="G71" s="186"/>
      <c r="H71" s="159"/>
      <c r="I71" s="1"/>
      <c r="J71" s="71"/>
    </row>
    <row r="72" spans="1:12">
      <c r="A72" s="44" t="s">
        <v>111</v>
      </c>
      <c r="B72" s="44" t="s">
        <v>112</v>
      </c>
      <c r="C72" s="61"/>
      <c r="D72" s="165">
        <f>'[2]IRMAR KAΘ 10'!$B$90+'[2]IRMAR KAΘ 11'!$A$70+'[2]IRMAR ΚΑΘ 12'!$A$91</f>
        <v>4500</v>
      </c>
      <c r="E72" s="159">
        <f t="shared" si="1"/>
        <v>4500</v>
      </c>
      <c r="F72" s="172"/>
      <c r="G72" s="186"/>
      <c r="H72" s="159"/>
      <c r="I72" s="1"/>
      <c r="J72" s="71"/>
      <c r="K72" s="71"/>
    </row>
    <row r="73" spans="1:12">
      <c r="A73" s="44" t="s">
        <v>115</v>
      </c>
      <c r="B73" s="44" t="s">
        <v>128</v>
      </c>
      <c r="C73" s="61"/>
      <c r="D73" s="165">
        <f>'[2]IRMAR KAΘ 10'!$B$94</f>
        <v>4808.87</v>
      </c>
      <c r="E73" s="159">
        <f t="shared" si="1"/>
        <v>4808.87</v>
      </c>
      <c r="F73" s="172"/>
      <c r="G73" s="186"/>
      <c r="H73" s="159"/>
      <c r="I73" s="1"/>
      <c r="J73" s="94"/>
    </row>
    <row r="74" spans="1:12">
      <c r="A74" s="44" t="s">
        <v>116</v>
      </c>
      <c r="B74" s="44" t="s">
        <v>117</v>
      </c>
      <c r="C74" s="61"/>
      <c r="D74" s="165">
        <f>'[2]IRMAR KAΘ 10'!$A$100+'[2]IRMAR KAΘ 11'!$A$74</f>
        <v>248</v>
      </c>
      <c r="E74" s="159">
        <f t="shared" si="1"/>
        <v>248</v>
      </c>
      <c r="F74" s="172"/>
      <c r="G74" s="186"/>
      <c r="H74" s="159"/>
      <c r="I74" s="1"/>
    </row>
    <row r="75" spans="1:12">
      <c r="A75" s="44" t="s">
        <v>142</v>
      </c>
      <c r="B75" s="44" t="s">
        <v>143</v>
      </c>
      <c r="C75" s="61"/>
      <c r="D75" s="165">
        <f>'[2]ΦΥΛΛΟ ΜΕΡΙΣΜΟΥ!!!'!$C$120</f>
        <v>280</v>
      </c>
      <c r="E75" s="159">
        <f t="shared" si="1"/>
        <v>280</v>
      </c>
      <c r="F75" s="172"/>
      <c r="G75" s="186"/>
      <c r="H75" s="159"/>
      <c r="I75" s="1"/>
    </row>
    <row r="76" spans="1:12">
      <c r="A76" s="44" t="s">
        <v>144</v>
      </c>
      <c r="B76" s="44" t="s">
        <v>145</v>
      </c>
      <c r="C76" s="61"/>
      <c r="D76" s="165">
        <f>'[2]ΦΥΛΛΟ ΜΕΡΙΣΜΟΥ!!!'!$C$127</f>
        <v>80</v>
      </c>
      <c r="E76" s="159">
        <f t="shared" si="1"/>
        <v>80</v>
      </c>
      <c r="F76" s="172"/>
      <c r="G76" s="186"/>
      <c r="H76" s="159"/>
      <c r="I76" s="1"/>
    </row>
    <row r="77" spans="1:12">
      <c r="A77" s="44" t="s">
        <v>118</v>
      </c>
      <c r="B77" s="44" t="s">
        <v>119</v>
      </c>
      <c r="C77" s="61"/>
      <c r="D77" s="165">
        <f>'[2]ΦΥΛΛΟ ΜΕΡΙΣΜΟΥ!!!'!$C$122</f>
        <v>30</v>
      </c>
      <c r="E77" s="159">
        <f t="shared" si="1"/>
        <v>30</v>
      </c>
      <c r="F77" s="172"/>
      <c r="G77" s="186"/>
      <c r="H77" s="159"/>
      <c r="I77" s="1"/>
      <c r="L77" s="71"/>
    </row>
    <row r="78" spans="1:12">
      <c r="A78" s="44" t="s">
        <v>113</v>
      </c>
      <c r="B78" s="44" t="s">
        <v>114</v>
      </c>
      <c r="C78" s="61"/>
      <c r="D78" s="165">
        <f>'[2]ΦΥΛΛΟ ΜΕΡΙΣΜΟΥ!!!'!$C$118</f>
        <v>9000</v>
      </c>
      <c r="E78" s="159">
        <f t="shared" si="1"/>
        <v>9000</v>
      </c>
      <c r="F78" s="172"/>
      <c r="G78" s="186"/>
      <c r="H78" s="159"/>
      <c r="I78" s="1"/>
    </row>
    <row r="79" spans="1:12">
      <c r="A79" s="44" t="s">
        <v>129</v>
      </c>
      <c r="B79" s="44" t="s">
        <v>130</v>
      </c>
      <c r="C79" s="61"/>
      <c r="D79" s="165">
        <f>'[2]ΦΥΛΛΟ ΜΕΡΙΣΜΟΥ!!!'!$C$126</f>
        <v>286.02999999999997</v>
      </c>
      <c r="E79" s="159">
        <f t="shared" si="1"/>
        <v>286.02999999999997</v>
      </c>
      <c r="F79" s="172"/>
      <c r="G79" s="186"/>
      <c r="H79" s="159"/>
      <c r="I79" s="1"/>
    </row>
    <row r="80" spans="1:12">
      <c r="A80" s="44" t="s">
        <v>120</v>
      </c>
      <c r="B80" s="44" t="s">
        <v>121</v>
      </c>
      <c r="C80" s="61"/>
      <c r="D80" s="165">
        <f>'[2]ΦΥΛΛΟ ΜΕΡΙΣΜΟΥ!!!'!$C$133</f>
        <v>47</v>
      </c>
      <c r="E80" s="159">
        <f t="shared" si="1"/>
        <v>47</v>
      </c>
      <c r="F80" s="172"/>
      <c r="G80" s="186"/>
      <c r="H80" s="159"/>
      <c r="I80" s="1"/>
    </row>
    <row r="81" spans="1:9">
      <c r="A81" s="44" t="s">
        <v>122</v>
      </c>
      <c r="B81" s="44" t="s">
        <v>123</v>
      </c>
      <c r="C81" s="61"/>
      <c r="D81" s="165">
        <f>'[2]ΦΥΛΛΟ ΜΕΡΙΣΜΟΥ!!!'!$C$131</f>
        <v>324</v>
      </c>
      <c r="E81" s="159">
        <f t="shared" si="1"/>
        <v>324</v>
      </c>
      <c r="F81" s="172"/>
      <c r="G81" s="186"/>
      <c r="H81" s="159"/>
      <c r="I81" s="1"/>
    </row>
    <row r="82" spans="1:9">
      <c r="A82" s="44" t="s">
        <v>131</v>
      </c>
      <c r="B82" s="44" t="s">
        <v>132</v>
      </c>
      <c r="C82" s="61"/>
      <c r="D82" s="165">
        <f>'[2]ΦΥΛΛΟ ΜΕΡΙΣΜΟΥ!!!'!$C$121</f>
        <v>80</v>
      </c>
      <c r="E82" s="159">
        <f t="shared" si="1"/>
        <v>80</v>
      </c>
      <c r="F82" s="172"/>
      <c r="G82" s="186"/>
      <c r="H82" s="159"/>
      <c r="I82" s="1"/>
    </row>
    <row r="83" spans="1:9">
      <c r="A83" s="44" t="s">
        <v>133</v>
      </c>
      <c r="B83" s="44" t="s">
        <v>134</v>
      </c>
      <c r="C83" s="61"/>
      <c r="D83" s="165">
        <f>'[2]ΦΥΛΛΟ ΜΕΡΙΣΜΟΥ!!!'!$C$132</f>
        <v>312</v>
      </c>
      <c r="E83" s="159">
        <f t="shared" si="1"/>
        <v>312</v>
      </c>
      <c r="F83" s="172"/>
      <c r="G83" s="186"/>
      <c r="H83" s="159"/>
      <c r="I83" s="1"/>
    </row>
    <row r="84" spans="1:9">
      <c r="A84" s="44" t="s">
        <v>124</v>
      </c>
      <c r="B84" s="44" t="s">
        <v>125</v>
      </c>
      <c r="C84" s="61"/>
      <c r="D84" s="165">
        <f>'[2]ΦΥΛΛΟ ΜΕΡΙΣΜΟΥ!!!'!$C$123</f>
        <v>189</v>
      </c>
      <c r="E84" s="159">
        <f t="shared" si="1"/>
        <v>189</v>
      </c>
      <c r="F84" s="172"/>
      <c r="G84" s="186"/>
      <c r="H84" s="159"/>
      <c r="I84" s="1"/>
    </row>
    <row r="85" spans="1:9">
      <c r="A85" s="44" t="s">
        <v>135</v>
      </c>
      <c r="B85" s="44" t="s">
        <v>136</v>
      </c>
      <c r="C85" s="61"/>
      <c r="D85" s="165">
        <f>'[2]ΦΥΛΛΟ ΜΕΡΙΣΜΟΥ!!!'!$C$125</f>
        <v>55</v>
      </c>
      <c r="E85" s="159">
        <f t="shared" si="1"/>
        <v>55</v>
      </c>
      <c r="F85" s="172"/>
      <c r="G85" s="186"/>
      <c r="H85" s="159"/>
      <c r="I85" s="1"/>
    </row>
    <row r="86" spans="1:9">
      <c r="A86" s="44" t="s">
        <v>137</v>
      </c>
      <c r="B86" s="44" t="s">
        <v>138</v>
      </c>
      <c r="C86" s="61"/>
      <c r="D86" s="165">
        <f>'[2]ΦΥΛΛΟ ΜΕΡΙΣΜΟΥ!!!'!$C$129</f>
        <v>100</v>
      </c>
      <c r="E86" s="159">
        <f t="shared" si="1"/>
        <v>100</v>
      </c>
      <c r="F86" s="172"/>
      <c r="G86" s="186"/>
      <c r="H86" s="159"/>
      <c r="I86" s="1"/>
    </row>
    <row r="87" spans="1:9">
      <c r="A87" s="44" t="s">
        <v>126</v>
      </c>
      <c r="B87" s="44" t="s">
        <v>127</v>
      </c>
      <c r="C87" s="61"/>
      <c r="D87" s="165">
        <f>'[2]ΦΥΛΛΟ ΜΕΡΙΣΜΟΥ!!!'!$C$124</f>
        <v>325.5</v>
      </c>
      <c r="E87" s="159">
        <f t="shared" si="1"/>
        <v>325.5</v>
      </c>
      <c r="F87" s="172"/>
      <c r="G87" s="186"/>
      <c r="H87" s="159"/>
      <c r="I87" s="1"/>
    </row>
    <row r="88" spans="1:9">
      <c r="A88" s="44" t="s">
        <v>148</v>
      </c>
      <c r="B88" s="44" t="s">
        <v>146</v>
      </c>
      <c r="C88" s="17"/>
      <c r="D88" s="165">
        <v>13</v>
      </c>
      <c r="E88" s="159">
        <f t="shared" si="1"/>
        <v>13</v>
      </c>
      <c r="F88" s="172"/>
      <c r="G88" s="186"/>
      <c r="H88" s="159"/>
      <c r="I88" s="1"/>
    </row>
    <row r="89" spans="1:9">
      <c r="A89" s="44" t="s">
        <v>139</v>
      </c>
      <c r="B89" s="35" t="s">
        <v>147</v>
      </c>
      <c r="C89" s="17"/>
      <c r="D89" s="165">
        <f>'[2]ΦΥΛΛΟ ΜΕΡΙΣΜΟΥ!!!'!$C$130</f>
        <v>250</v>
      </c>
      <c r="E89" s="159">
        <f t="shared" si="1"/>
        <v>250</v>
      </c>
      <c r="F89" s="172"/>
      <c r="G89" s="186"/>
      <c r="H89" s="159"/>
      <c r="I89" s="1"/>
    </row>
    <row r="90" spans="1:9">
      <c r="A90" s="50"/>
      <c r="B90" s="50"/>
      <c r="C90" s="62"/>
      <c r="D90" s="189"/>
      <c r="E90" s="190"/>
      <c r="F90" s="172"/>
      <c r="G90" s="186"/>
      <c r="H90" s="159"/>
      <c r="I90" s="1"/>
    </row>
    <row r="91" spans="1:9">
      <c r="A91" s="50" t="s">
        <v>149</v>
      </c>
      <c r="B91" s="50"/>
      <c r="C91" s="62"/>
      <c r="D91" s="165"/>
      <c r="E91" s="159"/>
      <c r="F91" s="172"/>
      <c r="G91" s="186"/>
      <c r="H91" s="159"/>
      <c r="I91" s="1"/>
    </row>
    <row r="92" spans="1:9">
      <c r="A92" s="44" t="s">
        <v>150</v>
      </c>
      <c r="B92" s="44" t="s">
        <v>13</v>
      </c>
      <c r="C92" s="62"/>
      <c r="D92" s="165">
        <f>'[1]ΗΕΜΕΡΟΛΟΓΙΟ ΔΕΚΕΜΒΡΙΟΥ'!$H$280+'[1]ΗΜΕΡΟΛΟΓΙΟ ΝΟΕΜΒΡΙΟΥ'!$H$202+'[1]ΗΜΕΡΟΛΟΓΙΟ ΟΚΤΩΒΡΙΟΥ'!$H$233</f>
        <v>81949.78</v>
      </c>
      <c r="E92" s="159">
        <f t="shared" ref="E92:E99" si="2">D92</f>
        <v>81949.78</v>
      </c>
      <c r="F92" s="172"/>
      <c r="G92" s="186"/>
      <c r="H92" s="159"/>
      <c r="I92" s="1"/>
    </row>
    <row r="93" spans="1:9">
      <c r="A93" s="44" t="s">
        <v>157</v>
      </c>
      <c r="B93" s="44" t="s">
        <v>14</v>
      </c>
      <c r="C93" s="62"/>
      <c r="D93" s="165">
        <f>'[1]ΗΕΜΕΡΟΛΟΓΙΟ ΔΕΚΕΜΒΡΙΟΥ'!$H$281+'[1]ΗΜΕΡΟΛΟΓΙΟ ΟΚΤΩΒΡΙΟΥ'!$H$234</f>
        <v>939.4</v>
      </c>
      <c r="E93" s="159">
        <f t="shared" si="2"/>
        <v>939.4</v>
      </c>
      <c r="F93" s="172"/>
      <c r="G93" s="186"/>
      <c r="H93" s="159"/>
      <c r="I93" s="1"/>
    </row>
    <row r="94" spans="1:9">
      <c r="A94" s="44" t="s">
        <v>151</v>
      </c>
      <c r="B94" s="44" t="s">
        <v>15</v>
      </c>
      <c r="C94" s="62"/>
      <c r="D94" s="165">
        <f>'[1]ΗΕΜΕΡΟΛΟΓΙΟ ΔΕΚΕΜΒΡΙΟΥ'!$H$282+'[1]ΗΜΕΡΟΛΟΓΙΟ ΝΟΕΜΒΡΙΟΥ'!$H$203+'[1]ΗΜΕΡΟΛΟΓΙΟ ΟΚΤΩΒΡΙΟΥ'!$H$235</f>
        <v>962.54</v>
      </c>
      <c r="E94" s="159">
        <f t="shared" si="2"/>
        <v>962.54</v>
      </c>
      <c r="F94" s="172"/>
      <c r="G94" s="186"/>
      <c r="H94" s="159"/>
      <c r="I94" s="1"/>
    </row>
    <row r="95" spans="1:9">
      <c r="A95" s="44" t="s">
        <v>152</v>
      </c>
      <c r="B95" s="44" t="s">
        <v>16</v>
      </c>
      <c r="C95" s="62"/>
      <c r="D95" s="165">
        <f>'[1]ΗΕΜΕΡΟΛΟΓΙΟ ΔΕΚΕΜΒΡΙΟΥ'!$H$283+'[1]ΗΜΕΡΟΛΟΓΙΟ ΝΟΕΜΒΡΙΟΥ'!$H$204+'[1]ΗΜΕΡΟΛΟΓΙΟ ΟΚΤΩΒΡΙΟΥ'!$H$236</f>
        <v>106.8</v>
      </c>
      <c r="E95" s="159">
        <f t="shared" si="2"/>
        <v>106.8</v>
      </c>
      <c r="F95" s="172"/>
      <c r="G95" s="186"/>
      <c r="H95" s="159"/>
      <c r="I95" s="1"/>
    </row>
    <row r="96" spans="1:9">
      <c r="A96" s="44" t="s">
        <v>153</v>
      </c>
      <c r="B96" s="44" t="s">
        <v>17</v>
      </c>
      <c r="C96" s="62"/>
      <c r="D96" s="165">
        <f>'[1]ΗΕΜΕΡΟΛΟΓΙΟ ΔΕΚΕΜΒΡΙΟΥ'!$H$284+'[1]ΗΜΕΡΟΛΟΓΙΟ ΝΟΕΜΒΡΙΟΥ'!$H$205+'[1]ΗΜΕΡΟΛΟΓΙΟ ΟΚΤΩΒΡΙΟΥ'!$H$237</f>
        <v>260.06</v>
      </c>
      <c r="E96" s="159">
        <f t="shared" si="2"/>
        <v>260.06</v>
      </c>
      <c r="F96" s="172"/>
      <c r="G96" s="186"/>
      <c r="H96" s="159"/>
      <c r="I96" s="1"/>
    </row>
    <row r="97" spans="1:9">
      <c r="A97" s="44" t="s">
        <v>154</v>
      </c>
      <c r="B97" s="44" t="s">
        <v>18</v>
      </c>
      <c r="C97" s="63"/>
      <c r="D97" s="165">
        <f>'[1]ΗΕΜΕΡΟΛΟΓΙΟ ΔΕΚΕΜΒΡΙΟΥ'!$H$285+'[1]ΗΜΕΡΟΛΟΓΙΟ ΝΟΕΜΒΡΙΟΥ'!$H$206+'[1]ΗΜΕΡΟΛΟΓΙΟ ΟΚΤΩΒΡΙΟΥ'!$H$238</f>
        <v>1957.9999999999998</v>
      </c>
      <c r="E97" s="159">
        <f t="shared" si="2"/>
        <v>1957.9999999999998</v>
      </c>
      <c r="F97" s="172"/>
      <c r="G97" s="186"/>
      <c r="H97" s="159"/>
      <c r="I97" s="1"/>
    </row>
    <row r="98" spans="1:9">
      <c r="A98" s="44" t="s">
        <v>155</v>
      </c>
      <c r="B98" s="44" t="s">
        <v>19</v>
      </c>
      <c r="C98" s="61"/>
      <c r="D98" s="165">
        <f>'[1]ΗΕΜΕΡΟΛΟΓΙΟ ΔΕΚΕΜΒΡΙΟΥ'!$H$286+'[1]ΗΜΕΡΟΛΟΓΙΟ ΝΟΕΜΒΡΙΟΥ'!$H$207+'[1]ΗΜΕΡΟΛΟΓΙΟ ΟΚΤΩΒΡΙΟΥ'!$H$239</f>
        <v>861.74</v>
      </c>
      <c r="E98" s="159">
        <f t="shared" si="2"/>
        <v>861.74</v>
      </c>
      <c r="F98" s="172"/>
      <c r="G98" s="186"/>
      <c r="H98" s="159"/>
      <c r="I98" s="1"/>
    </row>
    <row r="99" spans="1:9">
      <c r="A99" s="44" t="s">
        <v>156</v>
      </c>
      <c r="B99" s="44" t="s">
        <v>20</v>
      </c>
      <c r="C99" s="61"/>
      <c r="D99" s="165">
        <f>'[1]ΗΕΜΕΡΟΛΟΓΙΟ ΔΕΚΕΜΒΡΙΟΥ'!$H$287+'[1]ΗΜΕΡΟΛΟΓΙΟ ΝΟΕΜΒΡΙΟΥ'!$H$208+'[1]ΗΜΕΡΟΛΟΓΙΟ ΟΚΤΩΒΡΙΟΥ'!$H$240</f>
        <v>824.41</v>
      </c>
      <c r="E99" s="159">
        <f t="shared" si="2"/>
        <v>824.41</v>
      </c>
      <c r="F99" s="172"/>
      <c r="G99" s="186"/>
      <c r="H99" s="159"/>
      <c r="I99" s="1"/>
    </row>
    <row r="100" spans="1:9">
      <c r="C100" s="61"/>
      <c r="D100" s="189"/>
      <c r="E100" s="190"/>
      <c r="F100" s="172"/>
      <c r="G100" s="186"/>
      <c r="H100" s="159"/>
    </row>
    <row r="101" spans="1:9">
      <c r="C101" s="45"/>
      <c r="D101" s="171"/>
      <c r="E101" s="171"/>
      <c r="F101" s="198"/>
      <c r="G101" s="198"/>
      <c r="H101" s="171"/>
    </row>
    <row r="102" spans="1:9">
      <c r="A102" s="109" t="s">
        <v>1</v>
      </c>
      <c r="B102" s="110"/>
      <c r="C102" s="111"/>
      <c r="D102" s="173" t="s">
        <v>9</v>
      </c>
      <c r="E102" s="174"/>
      <c r="F102" s="175" t="s">
        <v>2</v>
      </c>
      <c r="G102" s="176"/>
      <c r="H102" s="177"/>
    </row>
    <row r="103" spans="1:9">
      <c r="A103" s="112"/>
      <c r="B103" s="113"/>
      <c r="C103" s="114"/>
      <c r="D103" s="197" t="s">
        <v>3</v>
      </c>
      <c r="E103" s="179" t="s">
        <v>4</v>
      </c>
      <c r="F103" s="175" t="s">
        <v>3</v>
      </c>
      <c r="G103" s="161"/>
      <c r="H103" s="180" t="s">
        <v>4</v>
      </c>
    </row>
    <row r="104" spans="1:9">
      <c r="C104" s="57"/>
      <c r="D104" s="165"/>
      <c r="E104" s="163"/>
      <c r="F104" s="172"/>
      <c r="G104" s="186"/>
      <c r="H104" s="159"/>
      <c r="I104" s="1"/>
    </row>
    <row r="105" spans="1:9">
      <c r="A105" s="45" t="s">
        <v>158</v>
      </c>
      <c r="B105" s="6"/>
      <c r="C105" s="17"/>
      <c r="D105" s="165"/>
      <c r="E105" s="171"/>
      <c r="F105" s="172"/>
      <c r="G105" s="186"/>
      <c r="H105" s="159"/>
      <c r="I105" s="1"/>
    </row>
    <row r="106" spans="1:9">
      <c r="A106" s="44" t="s">
        <v>159</v>
      </c>
      <c r="B106" s="44" t="s">
        <v>160</v>
      </c>
      <c r="C106" s="17"/>
      <c r="D106" s="165">
        <f>'[1]ΗΜΕΡΟΛΟΓΙΟ ΟΚΤΩΒΡΙΟΥ'!$H$214+'[1]ΗΜΕΡΟΛΟΓΙΟ ΟΚΤΩΒΡΙΟΥ'!$H$219+'[1]ΗΜΕΡΟΛΟΓΙΟ ΟΚΤΩΒΡΙΟΥ'!$H$243+'[1]ΗΜΕΡΟΛΟΓΙΟ ΝΟΕΜΒΡΙΟΥ'!$H$180+'[1]ΗΜΕΡΟΛΟΓΙΟ ΝΟΕΜΒΡΙΟΥ'!$H$185+'[1]ΗΜΕΡΟΛΟΓΙΟ ΝΟΕΜΒΡΙΟΥ'!$H$211+'[1]ΗΕΜΕΡΟΛΟΓΙΟ ΔΕΚΕΜΒΡΙΟΥ'!$H$260+'[1]ΗΕΜΕΡΟΛΟΓΙΟ ΔΕΚΕΜΒΡΙΟΥ'!$H$255+'[1]ΗΕΜΕΡΟΛΟΓΙΟ ΔΕΚΕΜΒΡΙΟΥ'!$H$290</f>
        <v>87862.73000000001</v>
      </c>
      <c r="E106" s="159">
        <f>'[2]IRMAR KAΘ 10'!$H$69+'[2]IRMAR KAΘ 11'!$H$62+'[2]IRMAR ΚΑΘ 12'!$B$112</f>
        <v>87862.73</v>
      </c>
      <c r="F106" s="172"/>
      <c r="G106" s="186"/>
      <c r="H106" s="159"/>
      <c r="I106" s="1"/>
    </row>
    <row r="107" spans="1:9">
      <c r="A107" s="44" t="s">
        <v>161</v>
      </c>
      <c r="B107" s="44" t="s">
        <v>162</v>
      </c>
      <c r="C107" s="17"/>
      <c r="D107" s="165">
        <f>'[2]IRMAR KAΘ 10'!$G$75+'[2]IRMAR KAΘ 11'!$G$68+'[2]IRMAR ΚΑΘ 12'!$A$118</f>
        <v>85136.35</v>
      </c>
      <c r="E107" s="159">
        <f>'[2]IRMAR KAΘ 10'!$H$75+'[2]IRMAR KAΘ 10'!$H$76+'[2]IRMAR KAΘ 11'!$H$68+'[2]IRMAR KAΘ 11'!$H$69+'[2]IRMAR ΚΑΘ 12'!$B$118+'[2]IRMAR ΚΑΘ 12'!$B$119</f>
        <v>85136.35</v>
      </c>
      <c r="F107" s="172"/>
      <c r="G107" s="186"/>
      <c r="H107" s="159"/>
      <c r="I107" s="1"/>
    </row>
    <row r="108" spans="1:9">
      <c r="A108" s="44" t="s">
        <v>163</v>
      </c>
      <c r="B108" s="44" t="s">
        <v>164</v>
      </c>
      <c r="C108" s="61"/>
      <c r="D108" s="165">
        <f>'[2]IRMAR KAΘ 10'!$G$80+'[2]IRMAR KAΘ 11'!$G$73+'[2]IRMAR ΚΑΘ 12'!$A$123</f>
        <v>55132.163500000002</v>
      </c>
      <c r="E108" s="159">
        <f>'[2]IRMAR KAΘ 10'!$H$80+'[2]IRMAR KAΘ 11'!$H$73+'[2]IRMAR ΚΑΘ 12'!$B$123</f>
        <v>55132.163500000002</v>
      </c>
      <c r="F108" s="172"/>
      <c r="G108" s="186"/>
      <c r="H108" s="159"/>
      <c r="I108" s="1"/>
    </row>
    <row r="109" spans="1:9">
      <c r="A109" s="44" t="s">
        <v>165</v>
      </c>
      <c r="B109" s="44" t="s">
        <v>166</v>
      </c>
      <c r="C109" s="61"/>
      <c r="D109" s="165">
        <f>'[2]IRMAR KAΘ 10'!$G$84+'[2]IRMAR KAΘ 11'!$G$77+'[2]IRMAR ΚΑΘ 12'!$A$127</f>
        <v>9729.2014999999992</v>
      </c>
      <c r="E109" s="159">
        <f>'[2]IRMAR KAΘ 10'!$H$84+'[2]IRMAR KAΘ 11'!$H$77+'[2]IRMAR ΚΑΘ 12'!$B$127</f>
        <v>9729.2014999999992</v>
      </c>
      <c r="F109" s="172"/>
      <c r="G109" s="186"/>
      <c r="H109" s="159"/>
      <c r="I109" s="1"/>
    </row>
    <row r="110" spans="1:9">
      <c r="A110" s="44" t="s">
        <v>167</v>
      </c>
      <c r="B110" s="44" t="s">
        <v>168</v>
      </c>
      <c r="C110" s="61"/>
      <c r="D110" s="165">
        <f>'[2]IRMAR KAΘ 10'!$G$88+'[2]IRMAR KAΘ 11'!$G$81+'[2]IRMAR ΚΑΘ 12'!$A$131</f>
        <v>85136.35</v>
      </c>
      <c r="E110" s="159">
        <f>'[2]IRMAR KAΘ 10'!$H$88+'[2]IRMAR KAΘ 11'!$H$81+'[2]IRMAR ΚΑΘ 12'!$B$131</f>
        <v>85136.35</v>
      </c>
      <c r="F110" s="172"/>
      <c r="G110" s="186"/>
      <c r="H110" s="159"/>
      <c r="I110" s="1"/>
    </row>
    <row r="111" spans="1:9">
      <c r="A111" s="44" t="s">
        <v>169</v>
      </c>
      <c r="B111" s="44" t="s">
        <v>164</v>
      </c>
      <c r="C111" s="61"/>
      <c r="D111" s="165">
        <f>D108</f>
        <v>55132.163500000002</v>
      </c>
      <c r="E111" s="159">
        <f>E108</f>
        <v>55132.163500000002</v>
      </c>
      <c r="F111" s="172"/>
      <c r="G111" s="186"/>
      <c r="H111" s="159"/>
      <c r="I111" s="1"/>
    </row>
    <row r="112" spans="1:9">
      <c r="A112" s="44" t="s">
        <v>170</v>
      </c>
      <c r="B112" s="44" t="s">
        <v>166</v>
      </c>
      <c r="C112" s="17"/>
      <c r="D112" s="165">
        <f>D109</f>
        <v>9729.2014999999992</v>
      </c>
      <c r="E112" s="159">
        <f>E109</f>
        <v>9729.2014999999992</v>
      </c>
      <c r="F112" s="172"/>
      <c r="G112" s="186"/>
      <c r="H112" s="159"/>
      <c r="I112" s="1"/>
    </row>
    <row r="113" spans="1:9">
      <c r="A113" s="44" t="s">
        <v>171</v>
      </c>
      <c r="B113" s="44" t="s">
        <v>175</v>
      </c>
      <c r="C113" s="17"/>
      <c r="D113" s="165">
        <f>'[2]IRMAR KAΘ 10'!$G$100+'[2]IRMAR KAΘ 11'!$G$93+'[2]IRMAR ΚΑΘ 12'!$A$143</f>
        <v>20274.989999999998</v>
      </c>
      <c r="E113" s="159">
        <f>D113</f>
        <v>20274.989999999998</v>
      </c>
      <c r="F113" s="172"/>
      <c r="G113" s="186"/>
      <c r="H113" s="159"/>
      <c r="I113" s="1"/>
    </row>
    <row r="114" spans="1:9">
      <c r="A114" s="44" t="s">
        <v>172</v>
      </c>
      <c r="B114" s="44" t="s">
        <v>176</v>
      </c>
      <c r="C114" s="17"/>
      <c r="D114" s="165">
        <f>E114</f>
        <v>20274.989999999998</v>
      </c>
      <c r="E114" s="159">
        <f>'[2]IRMAR KAΘ 10'!$H$104+'[2]IRMAR KAΘ 11'!$H$97+'[2]IRMAR ΚΑΘ 12'!$E$114</f>
        <v>20274.989999999998</v>
      </c>
      <c r="F114" s="169"/>
      <c r="G114" s="185"/>
      <c r="H114" s="159"/>
      <c r="I114" s="1"/>
    </row>
    <row r="115" spans="1:9">
      <c r="A115" s="44" t="s">
        <v>173</v>
      </c>
      <c r="B115" s="93" t="s">
        <v>174</v>
      </c>
      <c r="C115" s="17"/>
      <c r="D115" s="165">
        <f>E115</f>
        <v>5068.75</v>
      </c>
      <c r="E115" s="159">
        <f>'[2]IRMAR ΚΑΘ 12'!$E$118</f>
        <v>5068.75</v>
      </c>
      <c r="F115" s="169"/>
      <c r="G115" s="185"/>
      <c r="H115" s="159"/>
      <c r="I115" s="1"/>
    </row>
    <row r="116" spans="1:9">
      <c r="A116" s="44" t="s">
        <v>177</v>
      </c>
      <c r="B116" s="44" t="s">
        <v>178</v>
      </c>
      <c r="C116" s="17"/>
      <c r="D116" s="165">
        <f>E116</f>
        <v>15206.239999999998</v>
      </c>
      <c r="E116" s="159">
        <f>E114-E115</f>
        <v>15206.239999999998</v>
      </c>
      <c r="F116" s="169"/>
      <c r="G116" s="185"/>
      <c r="H116" s="159"/>
      <c r="I116" s="1"/>
    </row>
    <row r="117" spans="1:9">
      <c r="A117" s="1"/>
      <c r="B117" s="1"/>
      <c r="C117" s="17"/>
      <c r="D117" s="189"/>
      <c r="E117" s="190"/>
      <c r="F117" s="163"/>
      <c r="G117" s="160"/>
      <c r="H117" s="159"/>
      <c r="I117" s="1"/>
    </row>
    <row r="118" spans="1:9" ht="15.75" thickBot="1">
      <c r="A118" s="1"/>
      <c r="B118" s="1"/>
      <c r="C118" s="17"/>
      <c r="D118" s="195"/>
      <c r="E118" s="187"/>
      <c r="F118" s="171"/>
      <c r="G118" s="196"/>
      <c r="H118" s="187"/>
      <c r="I118" s="1"/>
    </row>
    <row r="119" spans="1:9" ht="16.5" thickTop="1" thickBot="1">
      <c r="A119" s="146"/>
      <c r="B119" s="147"/>
      <c r="C119" s="148"/>
      <c r="D119" s="188">
        <f>SUM(D1:D118)</f>
        <v>1123291.7000000002</v>
      </c>
      <c r="E119" s="151">
        <f>SUM(E1:E118)</f>
        <v>1123291.7000000002</v>
      </c>
      <c r="F119" s="152">
        <f>SUM(F1:G118)</f>
        <v>135260.59</v>
      </c>
      <c r="G119" s="153"/>
      <c r="H119" s="154">
        <f>SUM(H1:H118)</f>
        <v>135260.59</v>
      </c>
      <c r="I119" s="1"/>
    </row>
    <row r="120" spans="1:9" ht="15.75" thickTop="1">
      <c r="A120" s="1"/>
      <c r="B120" s="1"/>
      <c r="C120" s="6"/>
      <c r="D120" s="171"/>
      <c r="E120" s="171"/>
      <c r="F120" s="170"/>
      <c r="G120" s="170"/>
      <c r="H120" s="171"/>
      <c r="I120" s="1"/>
    </row>
    <row r="121" spans="1:9">
      <c r="A121" s="1"/>
      <c r="B121" s="1"/>
      <c r="C121" s="6"/>
      <c r="D121" s="171"/>
      <c r="E121" s="171"/>
      <c r="F121" s="171"/>
      <c r="G121" s="171"/>
      <c r="H121" s="171"/>
      <c r="I121" s="1"/>
    </row>
    <row r="122" spans="1:9">
      <c r="A122" s="1"/>
      <c r="B122" s="1"/>
      <c r="C122" s="6"/>
      <c r="D122" s="171"/>
      <c r="E122" s="171"/>
      <c r="F122" s="171"/>
      <c r="G122" s="171"/>
      <c r="H122" s="171"/>
      <c r="I122" s="1"/>
    </row>
    <row r="123" spans="1:9">
      <c r="A123" s="1"/>
      <c r="B123" s="1"/>
      <c r="C123" s="6"/>
      <c r="D123" s="171"/>
      <c r="E123" s="171"/>
      <c r="F123" s="171"/>
      <c r="G123" s="171"/>
      <c r="H123" s="171"/>
      <c r="I123" s="1"/>
    </row>
    <row r="124" spans="1:9">
      <c r="A124" s="1"/>
      <c r="B124" s="1"/>
      <c r="C124" s="6"/>
      <c r="D124" s="171"/>
      <c r="E124" s="171"/>
      <c r="F124" s="171"/>
      <c r="G124" s="171"/>
      <c r="H124" s="171"/>
      <c r="I124" s="1"/>
    </row>
    <row r="125" spans="1:9">
      <c r="A125" s="1"/>
      <c r="B125" s="1"/>
      <c r="C125" s="6"/>
      <c r="D125" s="171"/>
      <c r="E125" s="171"/>
      <c r="F125" s="171"/>
      <c r="G125" s="171"/>
      <c r="H125" s="171"/>
      <c r="I125" s="1"/>
    </row>
    <row r="126" spans="1:9">
      <c r="A126" s="1"/>
      <c r="B126" s="1"/>
      <c r="C126" s="6"/>
      <c r="D126" s="171"/>
      <c r="E126" s="171"/>
      <c r="F126" s="171"/>
      <c r="G126" s="171"/>
      <c r="H126" s="171"/>
      <c r="I126" s="1"/>
    </row>
    <row r="127" spans="1:9">
      <c r="A127" s="1"/>
      <c r="B127" s="1"/>
      <c r="C127" s="6"/>
      <c r="D127" s="67"/>
      <c r="E127" s="67"/>
      <c r="F127" s="67"/>
      <c r="G127" s="67"/>
      <c r="H127" s="67"/>
      <c r="I127" s="1"/>
    </row>
    <row r="128" spans="1:9">
      <c r="A128" s="1"/>
      <c r="B128" s="1"/>
      <c r="C128" s="6"/>
      <c r="D128" s="67"/>
      <c r="E128" s="67"/>
      <c r="F128" s="67"/>
      <c r="G128" s="67"/>
      <c r="H128" s="67"/>
      <c r="I128" s="1"/>
    </row>
    <row r="129" spans="1:9">
      <c r="A129" s="1"/>
      <c r="B129" s="1"/>
      <c r="C129" s="6"/>
      <c r="D129" s="67"/>
      <c r="E129" s="67"/>
      <c r="F129" s="67"/>
      <c r="G129" s="67"/>
      <c r="H129" s="67"/>
      <c r="I129" s="1"/>
    </row>
    <row r="130" spans="1:9">
      <c r="A130" s="1"/>
      <c r="B130" s="1"/>
      <c r="C130" s="6"/>
      <c r="D130" s="67"/>
      <c r="E130" s="67"/>
      <c r="F130" s="67"/>
      <c r="G130" s="67"/>
      <c r="H130" s="67"/>
      <c r="I130" s="1"/>
    </row>
    <row r="131" spans="1:9">
      <c r="A131" s="1"/>
      <c r="B131" s="1"/>
      <c r="C131" s="6"/>
      <c r="D131" s="67"/>
      <c r="E131" s="67"/>
      <c r="F131" s="67"/>
      <c r="G131" s="67"/>
      <c r="H131" s="67"/>
      <c r="I131" s="1"/>
    </row>
    <row r="132" spans="1:9">
      <c r="A132" s="1"/>
      <c r="B132" s="1"/>
      <c r="C132" s="6"/>
      <c r="D132" s="67"/>
      <c r="E132" s="67"/>
      <c r="F132" s="67"/>
      <c r="G132" s="67"/>
      <c r="H132" s="67"/>
      <c r="I132" s="1"/>
    </row>
    <row r="133" spans="1:9">
      <c r="A133" s="1"/>
      <c r="B133" s="1"/>
      <c r="C133" s="6"/>
      <c r="D133" s="6"/>
      <c r="E133" s="6"/>
      <c r="F133" s="6"/>
      <c r="G133" s="6"/>
      <c r="H133" s="6"/>
      <c r="I133" s="1"/>
    </row>
    <row r="134" spans="1:9">
      <c r="A134" s="1"/>
      <c r="B134" s="1"/>
      <c r="C134" s="6"/>
      <c r="D134" s="6"/>
      <c r="E134" s="6"/>
      <c r="F134" s="6"/>
      <c r="G134" s="6"/>
      <c r="H134" s="6"/>
      <c r="I134" s="1"/>
    </row>
    <row r="135" spans="1:9">
      <c r="A135" s="1"/>
      <c r="B135" s="1"/>
      <c r="C135" s="6"/>
      <c r="D135" s="6"/>
      <c r="E135" s="6"/>
      <c r="F135" s="6"/>
      <c r="G135" s="6"/>
      <c r="H135" s="6"/>
      <c r="I135" s="1"/>
    </row>
    <row r="136" spans="1:9">
      <c r="A136" s="1"/>
      <c r="B136" s="1"/>
      <c r="C136" s="6"/>
      <c r="D136" s="6"/>
      <c r="E136" s="6"/>
      <c r="F136" s="6"/>
      <c r="G136" s="6"/>
      <c r="H136" s="6"/>
      <c r="I136" s="1"/>
    </row>
    <row r="137" spans="1:9">
      <c r="A137" s="1"/>
      <c r="B137" s="1"/>
      <c r="C137" s="6"/>
      <c r="D137" s="6"/>
      <c r="E137" s="6"/>
      <c r="F137" s="6"/>
      <c r="G137" s="6"/>
      <c r="H137" s="6"/>
      <c r="I137" s="1"/>
    </row>
    <row r="138" spans="1:9">
      <c r="A138" s="1"/>
      <c r="B138" s="1"/>
      <c r="C138" s="6"/>
      <c r="D138" s="6"/>
      <c r="E138" s="6"/>
      <c r="F138" s="6"/>
      <c r="G138" s="6"/>
      <c r="H138" s="6"/>
      <c r="I138" s="1"/>
    </row>
    <row r="139" spans="1:9">
      <c r="A139" s="1"/>
      <c r="B139" s="1"/>
      <c r="C139" s="6"/>
      <c r="D139" s="6"/>
      <c r="E139" s="6"/>
      <c r="F139" s="6"/>
      <c r="G139" s="6"/>
      <c r="H139" s="6"/>
      <c r="I139" s="1"/>
    </row>
    <row r="140" spans="1:9">
      <c r="A140" s="1"/>
      <c r="B140" s="1"/>
      <c r="C140" s="6"/>
      <c r="D140" s="6"/>
      <c r="E140" s="6"/>
      <c r="F140" s="6"/>
      <c r="G140" s="6"/>
      <c r="H140" s="6"/>
      <c r="I140" s="1"/>
    </row>
    <row r="141" spans="1:9">
      <c r="A141" s="1"/>
      <c r="B141" s="1"/>
      <c r="C141" s="6"/>
      <c r="D141" s="6"/>
      <c r="E141" s="6"/>
      <c r="F141" s="6"/>
      <c r="G141" s="6"/>
      <c r="H141" s="6"/>
      <c r="I141" s="1"/>
    </row>
    <row r="142" spans="1:9">
      <c r="C142" s="6"/>
      <c r="D142" s="6"/>
      <c r="E142" s="6"/>
      <c r="F142" s="6"/>
      <c r="G142" s="6"/>
      <c r="H142" s="6"/>
      <c r="I142" s="1"/>
    </row>
    <row r="143" spans="1:9">
      <c r="C143" s="6"/>
      <c r="D143" s="6"/>
      <c r="E143" s="6"/>
      <c r="F143" s="6"/>
      <c r="G143" s="6"/>
      <c r="H143" s="6"/>
      <c r="I143" s="1"/>
    </row>
    <row r="144" spans="1:9">
      <c r="C144" s="6"/>
      <c r="D144" s="6"/>
      <c r="E144" s="6"/>
      <c r="F144" s="6"/>
      <c r="G144" s="6"/>
      <c r="H144" s="6"/>
      <c r="I144" s="1"/>
    </row>
    <row r="145" spans="3:9">
      <c r="C145" s="6"/>
      <c r="D145" s="6"/>
      <c r="E145" s="6"/>
      <c r="F145" s="6"/>
      <c r="G145" s="6"/>
      <c r="H145" s="6"/>
      <c r="I145" s="1"/>
    </row>
    <row r="146" spans="3:9">
      <c r="C146" s="6"/>
      <c r="D146" s="6"/>
      <c r="E146" s="6"/>
      <c r="F146" s="6"/>
      <c r="G146" s="6"/>
      <c r="H146" s="6"/>
      <c r="I146" s="1"/>
    </row>
    <row r="147" spans="3:9">
      <c r="C147" s="6"/>
      <c r="D147" s="6"/>
      <c r="E147" s="6"/>
      <c r="F147" s="6"/>
      <c r="G147" s="6"/>
      <c r="H147" s="6"/>
      <c r="I147" s="1"/>
    </row>
    <row r="148" spans="3:9">
      <c r="C148" s="77"/>
      <c r="D148" s="77"/>
      <c r="E148" s="77"/>
      <c r="F148" s="77"/>
      <c r="G148" s="77"/>
      <c r="H148" s="77"/>
    </row>
    <row r="149" spans="3:9">
      <c r="C149" s="77"/>
      <c r="D149" s="77"/>
      <c r="E149" s="77"/>
      <c r="F149" s="77"/>
      <c r="G149" s="77"/>
      <c r="H149" s="77"/>
    </row>
    <row r="150" spans="3:9">
      <c r="C150" s="77"/>
      <c r="D150" s="77"/>
      <c r="E150" s="77"/>
      <c r="F150" s="77"/>
      <c r="G150" s="77"/>
      <c r="H150" s="77"/>
    </row>
    <row r="151" spans="3:9">
      <c r="C151" s="77"/>
      <c r="D151" s="77"/>
      <c r="E151" s="77"/>
      <c r="F151" s="77"/>
      <c r="G151" s="77"/>
      <c r="H151" s="77"/>
    </row>
    <row r="152" spans="3:9">
      <c r="C152" s="77"/>
      <c r="D152" s="77"/>
      <c r="E152" s="77"/>
      <c r="F152" s="77"/>
      <c r="G152" s="77"/>
      <c r="H152" s="77"/>
    </row>
    <row r="153" spans="3:9">
      <c r="C153" s="77"/>
      <c r="D153" s="77"/>
      <c r="E153" s="77"/>
      <c r="F153" s="77"/>
      <c r="G153" s="77"/>
      <c r="H153" s="77"/>
    </row>
    <row r="154" spans="3:9">
      <c r="C154" s="77"/>
      <c r="D154" s="77"/>
      <c r="E154" s="77"/>
      <c r="F154" s="77"/>
      <c r="G154" s="77"/>
      <c r="H154" s="77"/>
    </row>
    <row r="155" spans="3:9">
      <c r="C155" s="77"/>
      <c r="D155" s="77"/>
      <c r="E155" s="77"/>
      <c r="F155" s="77"/>
      <c r="G155" s="77"/>
      <c r="H155" s="77"/>
    </row>
    <row r="156" spans="3:9">
      <c r="C156" s="77"/>
      <c r="D156" s="77"/>
      <c r="E156" s="77"/>
      <c r="F156" s="77"/>
      <c r="G156" s="77"/>
      <c r="H156" s="77"/>
    </row>
    <row r="157" spans="3:9">
      <c r="C157" s="77"/>
      <c r="D157" s="77"/>
      <c r="E157" s="77"/>
      <c r="F157" s="77"/>
      <c r="G157" s="77"/>
      <c r="H157" s="77"/>
    </row>
    <row r="158" spans="3:9">
      <c r="C158" s="77"/>
      <c r="D158" s="77"/>
      <c r="E158" s="77"/>
      <c r="F158" s="77"/>
      <c r="G158" s="77"/>
      <c r="H158" s="77"/>
    </row>
    <row r="159" spans="3:9">
      <c r="C159" s="77"/>
      <c r="D159" s="77"/>
      <c r="E159" s="77"/>
      <c r="F159" s="77"/>
      <c r="G159" s="77"/>
      <c r="H159" s="77"/>
    </row>
    <row r="160" spans="3:9">
      <c r="C160" s="77"/>
      <c r="D160" s="77"/>
      <c r="E160" s="77"/>
      <c r="F160" s="77"/>
      <c r="G160" s="77"/>
      <c r="H160" s="77"/>
    </row>
    <row r="161" spans="3:8">
      <c r="C161" s="77"/>
      <c r="D161" s="77"/>
      <c r="E161" s="77"/>
      <c r="F161" s="77"/>
      <c r="G161" s="77"/>
      <c r="H161" s="77"/>
    </row>
    <row r="162" spans="3:8">
      <c r="C162" s="77"/>
      <c r="D162" s="77"/>
      <c r="E162" s="77"/>
      <c r="F162" s="77"/>
      <c r="G162" s="77"/>
      <c r="H162" s="77"/>
    </row>
    <row r="163" spans="3:8">
      <c r="C163" s="77"/>
      <c r="D163" s="77"/>
      <c r="E163" s="77"/>
      <c r="F163" s="77"/>
      <c r="G163" s="77"/>
      <c r="H163" s="77"/>
    </row>
    <row r="164" spans="3:8">
      <c r="C164" s="77"/>
      <c r="D164" s="77"/>
      <c r="E164" s="77"/>
      <c r="F164" s="77"/>
      <c r="G164" s="77"/>
      <c r="H164" s="77"/>
    </row>
    <row r="165" spans="3:8">
      <c r="C165" s="77"/>
      <c r="D165" s="77"/>
      <c r="E165" s="77"/>
      <c r="F165" s="77"/>
      <c r="G165" s="77"/>
      <c r="H165" s="77"/>
    </row>
    <row r="166" spans="3:8">
      <c r="C166" s="77"/>
      <c r="D166" s="77"/>
      <c r="E166" s="77"/>
      <c r="F166" s="77"/>
      <c r="G166" s="77"/>
      <c r="H166" s="77"/>
    </row>
    <row r="167" spans="3:8">
      <c r="C167" s="77"/>
      <c r="D167" s="77"/>
      <c r="E167" s="77"/>
      <c r="F167" s="77"/>
      <c r="G167" s="77"/>
      <c r="H167" s="77"/>
    </row>
    <row r="168" spans="3:8">
      <c r="C168" s="77"/>
      <c r="D168" s="77"/>
      <c r="E168" s="77"/>
      <c r="F168" s="77"/>
      <c r="G168" s="77"/>
      <c r="H168" s="77"/>
    </row>
    <row r="169" spans="3:8">
      <c r="C169" s="77"/>
      <c r="D169" s="77"/>
      <c r="E169" s="77"/>
      <c r="F169" s="77"/>
      <c r="G169" s="77"/>
      <c r="H169" s="77"/>
    </row>
    <row r="170" spans="3:8">
      <c r="C170" s="77"/>
      <c r="D170" s="77"/>
      <c r="E170" s="77"/>
      <c r="F170" s="77"/>
      <c r="G170" s="77"/>
      <c r="H170" s="77"/>
    </row>
    <row r="171" spans="3:8">
      <c r="C171" s="77"/>
      <c r="D171" s="77"/>
      <c r="E171" s="77"/>
      <c r="F171" s="77"/>
      <c r="G171" s="77"/>
      <c r="H171" s="77"/>
    </row>
    <row r="172" spans="3:8">
      <c r="C172" s="77"/>
      <c r="D172" s="77"/>
      <c r="E172" s="77"/>
      <c r="F172" s="77"/>
      <c r="G172" s="77"/>
      <c r="H172" s="77"/>
    </row>
    <row r="173" spans="3:8">
      <c r="C173" s="77"/>
      <c r="D173" s="77"/>
      <c r="E173" s="77"/>
      <c r="F173" s="77"/>
      <c r="G173" s="77"/>
      <c r="H173" s="77"/>
    </row>
    <row r="174" spans="3:8">
      <c r="C174" s="77"/>
      <c r="D174" s="77"/>
      <c r="E174" s="77"/>
      <c r="F174" s="77"/>
      <c r="G174" s="77"/>
      <c r="H174" s="77"/>
    </row>
    <row r="175" spans="3:8">
      <c r="C175" s="77"/>
      <c r="D175" s="77"/>
      <c r="E175" s="77"/>
      <c r="F175" s="77"/>
      <c r="G175" s="77"/>
      <c r="H175" s="77"/>
    </row>
    <row r="176" spans="3:8">
      <c r="C176" s="77"/>
      <c r="D176" s="77"/>
      <c r="E176" s="77"/>
      <c r="F176" s="77"/>
      <c r="G176" s="77"/>
      <c r="H176" s="77"/>
    </row>
    <row r="177" spans="3:8">
      <c r="C177" s="77"/>
      <c r="D177" s="77"/>
      <c r="E177" s="77"/>
      <c r="F177" s="77"/>
      <c r="G177" s="77"/>
      <c r="H177" s="77"/>
    </row>
    <row r="178" spans="3:8">
      <c r="C178" s="77"/>
      <c r="D178" s="77"/>
      <c r="E178" s="77"/>
      <c r="F178" s="77"/>
      <c r="G178" s="77"/>
      <c r="H178" s="77"/>
    </row>
    <row r="179" spans="3:8">
      <c r="C179" s="77"/>
      <c r="D179" s="77"/>
      <c r="E179" s="77"/>
      <c r="F179" s="77"/>
      <c r="G179" s="77"/>
      <c r="H179" s="77"/>
    </row>
    <row r="180" spans="3:8">
      <c r="C180" s="77"/>
      <c r="D180" s="77"/>
      <c r="E180" s="77"/>
      <c r="F180" s="77"/>
      <c r="G180" s="77"/>
      <c r="H180" s="77"/>
    </row>
    <row r="181" spans="3:8">
      <c r="C181" s="77"/>
      <c r="D181" s="77"/>
      <c r="E181" s="77"/>
      <c r="F181" s="77"/>
      <c r="G181" s="77"/>
      <c r="H181" s="77"/>
    </row>
    <row r="182" spans="3:8">
      <c r="C182" s="77"/>
      <c r="D182" s="77"/>
      <c r="E182" s="77"/>
      <c r="F182" s="77"/>
      <c r="G182" s="77"/>
      <c r="H182" s="77"/>
    </row>
    <row r="183" spans="3:8">
      <c r="C183" s="77"/>
      <c r="D183" s="77"/>
      <c r="E183" s="77"/>
      <c r="F183" s="77"/>
      <c r="G183" s="77"/>
      <c r="H183" s="77"/>
    </row>
    <row r="184" spans="3:8">
      <c r="C184" s="77"/>
      <c r="D184" s="77"/>
      <c r="E184" s="77"/>
      <c r="F184" s="77"/>
      <c r="G184" s="77"/>
      <c r="H184" s="77"/>
    </row>
    <row r="185" spans="3:8">
      <c r="C185" s="77"/>
      <c r="D185" s="77"/>
      <c r="E185" s="77"/>
      <c r="F185" s="77"/>
      <c r="G185" s="77"/>
      <c r="H185" s="77"/>
    </row>
    <row r="186" spans="3:8">
      <c r="C186" s="77"/>
      <c r="D186" s="77"/>
      <c r="E186" s="77"/>
      <c r="F186" s="77"/>
      <c r="G186" s="77"/>
      <c r="H186" s="77"/>
    </row>
    <row r="187" spans="3:8">
      <c r="C187" s="77"/>
      <c r="D187" s="77"/>
      <c r="E187" s="77"/>
      <c r="F187" s="77"/>
      <c r="G187" s="77"/>
      <c r="H187" s="77"/>
    </row>
    <row r="188" spans="3:8">
      <c r="C188" s="77"/>
      <c r="D188" s="77"/>
      <c r="E188" s="77"/>
      <c r="F188" s="77"/>
      <c r="G188" s="77"/>
      <c r="H188" s="77"/>
    </row>
  </sheetData>
  <mergeCells count="73">
    <mergeCell ref="F53:G53"/>
    <mergeCell ref="A2:H2"/>
    <mergeCell ref="F114:G114"/>
    <mergeCell ref="F115:G115"/>
    <mergeCell ref="F116:G116"/>
    <mergeCell ref="F64:G64"/>
    <mergeCell ref="F65:G65"/>
    <mergeCell ref="F66:G66"/>
    <mergeCell ref="A102:C103"/>
    <mergeCell ref="D102:E102"/>
    <mergeCell ref="F102:H102"/>
    <mergeCell ref="F103:G103"/>
    <mergeCell ref="F56:G56"/>
    <mergeCell ref="F57:G57"/>
    <mergeCell ref="F58:G58"/>
    <mergeCell ref="F60:G60"/>
    <mergeCell ref="F63:G63"/>
    <mergeCell ref="F54:G54"/>
    <mergeCell ref="F55:G55"/>
    <mergeCell ref="A51:C52"/>
    <mergeCell ref="D51:E51"/>
    <mergeCell ref="F51:H51"/>
    <mergeCell ref="F52:G52"/>
    <mergeCell ref="F48:G48"/>
    <mergeCell ref="F36:G36"/>
    <mergeCell ref="F37:G37"/>
    <mergeCell ref="F38:G38"/>
    <mergeCell ref="F39:G39"/>
    <mergeCell ref="F41:G41"/>
    <mergeCell ref="F42:G42"/>
    <mergeCell ref="F43:G43"/>
    <mergeCell ref="F44:G44"/>
    <mergeCell ref="F45:G45"/>
    <mergeCell ref="F46:G46"/>
    <mergeCell ref="F47:G47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F120:G120"/>
    <mergeCell ref="F119:G119"/>
    <mergeCell ref="F11:G11"/>
    <mergeCell ref="A1:H1"/>
    <mergeCell ref="A3:C4"/>
    <mergeCell ref="D3:E3"/>
    <mergeCell ref="F3:H3"/>
    <mergeCell ref="F4:G4"/>
    <mergeCell ref="F5:G5"/>
    <mergeCell ref="F6:G6"/>
    <mergeCell ref="F7:G7"/>
    <mergeCell ref="F8:G8"/>
    <mergeCell ref="F9:G9"/>
    <mergeCell ref="F10:G10"/>
    <mergeCell ref="F23:G23"/>
    <mergeCell ref="F12:G12"/>
  </mergeCells>
  <pageMargins left="0.70866141732283472" right="0.70866141732283472" top="0.74803149606299213" bottom="0.74803149606299213" header="0.31496062992125984" footer="0.31496062992125984"/>
  <pageSetup paperSize="9" firstPageNumber="104" orientation="portrait" useFirstPageNumber="1" horizontalDpi="4294967293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ισοζυγια</vt:lpstr>
      <vt:lpstr>κατασταση κερδη ζημιων</vt:lpstr>
      <vt:lpstr>ΙΣΟΖΥΓΙΟ IRMAR</vt:lpstr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2009-05-14T14:55:29Z</cp:lastPrinted>
  <dcterms:created xsi:type="dcterms:W3CDTF">2009-04-27T19:41:37Z</dcterms:created>
  <dcterms:modified xsi:type="dcterms:W3CDTF">2009-05-14T14:55:32Z</dcterms:modified>
</cp:coreProperties>
</file>